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äyttäjä\Desktop\Piirisiteeri\4. kokous\"/>
    </mc:Choice>
  </mc:AlternateContent>
  <xr:revisionPtr revIDLastSave="0" documentId="8_{1F76443E-9354-4884-80C6-2CC52014970D}" xr6:coauthVersionLast="47" xr6:coauthVersionMax="47" xr10:uidLastSave="{00000000-0000-0000-0000-000000000000}"/>
  <bookViews>
    <workbookView xWindow="-108" yWindow="-108" windowWidth="23256" windowHeight="12456" tabRatio="843" activeTab="6" xr2:uid="{00000000-000D-0000-FFFF-FFFF00000000}"/>
  </bookViews>
  <sheets>
    <sheet name="Koko Suomi" sheetId="10" r:id="rId1"/>
    <sheet name="2025-26 jäsenet" sheetId="1" r:id="rId2"/>
    <sheet name="Uusia jäs" sheetId="9" r:id="rId3"/>
    <sheet name="Jäsenmäärä kuva" sheetId="6" r:id="rId4"/>
    <sheet name="Klubeja" sheetId="8" r:id="rId5"/>
    <sheet name="Kokojakauma" sheetId="12" r:id="rId6"/>
    <sheet name="Pienet ja isot" sheetId="13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4" i="10" l="1"/>
  <c r="D13" i="10"/>
  <c r="D12" i="10"/>
  <c r="P4" i="1"/>
  <c r="Q10" i="1" l="1"/>
  <c r="S9" i="8"/>
  <c r="G17" i="9"/>
  <c r="H17" i="9"/>
  <c r="I17" i="9"/>
  <c r="J17" i="9"/>
  <c r="K17" i="9"/>
  <c r="L17" i="9"/>
  <c r="M17" i="9"/>
  <c r="N17" i="9"/>
  <c r="O17" i="9"/>
  <c r="F17" i="9"/>
  <c r="P33" i="13" l="1"/>
  <c r="O33" i="13"/>
  <c r="N33" i="13"/>
  <c r="M33" i="13"/>
  <c r="L33" i="13"/>
  <c r="K33" i="13"/>
  <c r="J33" i="13"/>
  <c r="I33" i="13"/>
  <c r="H33" i="13"/>
  <c r="G33" i="13"/>
  <c r="E33" i="13"/>
  <c r="C33" i="13"/>
  <c r="C39" i="13" s="1"/>
  <c r="P32" i="13"/>
  <c r="O32" i="13"/>
  <c r="N32" i="13"/>
  <c r="M32" i="13"/>
  <c r="L32" i="13"/>
  <c r="K32" i="13"/>
  <c r="J32" i="13"/>
  <c r="I32" i="13"/>
  <c r="H32" i="13"/>
  <c r="G32" i="13"/>
  <c r="E32" i="13"/>
  <c r="C32" i="13"/>
  <c r="C38" i="13" s="1"/>
  <c r="Q31" i="13"/>
  <c r="Q30" i="13"/>
  <c r="Q29" i="13"/>
  <c r="Q28" i="13"/>
  <c r="R28" i="13" s="1"/>
  <c r="Q27" i="13"/>
  <c r="R27" i="13" s="1"/>
  <c r="Q26" i="13"/>
  <c r="Q25" i="13"/>
  <c r="R25" i="13" s="1"/>
  <c r="Q24" i="13"/>
  <c r="Q23" i="13"/>
  <c r="Q22" i="13"/>
  <c r="Q21" i="13"/>
  <c r="R21" i="13" s="1"/>
  <c r="Q20" i="13"/>
  <c r="R20" i="13" s="1"/>
  <c r="Q19" i="13"/>
  <c r="Q18" i="13"/>
  <c r="R18" i="13" s="1"/>
  <c r="Q17" i="13"/>
  <c r="Q16" i="13"/>
  <c r="R16" i="13" s="1"/>
  <c r="Q15" i="13"/>
  <c r="Q14" i="13"/>
  <c r="Q13" i="13"/>
  <c r="Q12" i="13"/>
  <c r="R12" i="13" s="1"/>
  <c r="Q11" i="13"/>
  <c r="Q10" i="13"/>
  <c r="Q9" i="13"/>
  <c r="Q8" i="13"/>
  <c r="Q7" i="13"/>
  <c r="R7" i="13" s="1"/>
  <c r="Q6" i="13"/>
  <c r="Q5" i="13"/>
  <c r="Q4" i="13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D24" i="1"/>
  <c r="C24" i="1"/>
  <c r="Q9" i="8"/>
  <c r="R17" i="8"/>
  <c r="C15" i="10"/>
  <c r="C55" i="12"/>
  <c r="C54" i="12"/>
  <c r="C53" i="12"/>
  <c r="C48" i="12"/>
  <c r="C47" i="12"/>
  <c r="C46" i="12"/>
  <c r="P4" i="9"/>
  <c r="R4" i="9" s="1"/>
  <c r="P5" i="9"/>
  <c r="C23" i="9" s="1"/>
  <c r="P6" i="9"/>
  <c r="R6" i="9" s="1"/>
  <c r="P7" i="9"/>
  <c r="C25" i="9" s="1"/>
  <c r="P8" i="9"/>
  <c r="C26" i="9" s="1"/>
  <c r="P9" i="9"/>
  <c r="C27" i="9" s="1"/>
  <c r="P10" i="9"/>
  <c r="R10" i="9" s="1"/>
  <c r="P11" i="9"/>
  <c r="R11" i="9" s="1"/>
  <c r="P12" i="9"/>
  <c r="C30" i="9" s="1"/>
  <c r="P13" i="9"/>
  <c r="C31" i="9" s="1"/>
  <c r="P14" i="9"/>
  <c r="C32" i="9" s="1"/>
  <c r="P15" i="9"/>
  <c r="C33" i="9" s="1"/>
  <c r="P16" i="9"/>
  <c r="C34" i="9" s="1"/>
  <c r="P3" i="9"/>
  <c r="C21" i="9" s="1"/>
  <c r="D17" i="9"/>
  <c r="Q5" i="12"/>
  <c r="V5" i="12" s="1"/>
  <c r="Q6" i="12"/>
  <c r="V6" i="12" s="1"/>
  <c r="Q7" i="12"/>
  <c r="R7" i="12" s="1"/>
  <c r="Q8" i="12"/>
  <c r="R8" i="12" s="1"/>
  <c r="Q9" i="12"/>
  <c r="R9" i="12" s="1"/>
  <c r="Q10" i="12"/>
  <c r="V10" i="12" s="1"/>
  <c r="Q11" i="12"/>
  <c r="R11" i="12" s="1"/>
  <c r="Q12" i="12"/>
  <c r="V12" i="12" s="1"/>
  <c r="Q13" i="12"/>
  <c r="V13" i="12" s="1"/>
  <c r="Q14" i="12"/>
  <c r="R14" i="12" s="1"/>
  <c r="Q15" i="12"/>
  <c r="R15" i="12" s="1"/>
  <c r="Q16" i="12"/>
  <c r="R16" i="12" s="1"/>
  <c r="Q17" i="12"/>
  <c r="R17" i="12" s="1"/>
  <c r="Q18" i="12"/>
  <c r="R18" i="12" s="1"/>
  <c r="Q19" i="12"/>
  <c r="R19" i="12" s="1"/>
  <c r="Q20" i="12"/>
  <c r="R20" i="12" s="1"/>
  <c r="Q21" i="12"/>
  <c r="R21" i="12" s="1"/>
  <c r="Q22" i="12"/>
  <c r="V22" i="12" s="1"/>
  <c r="Q23" i="12"/>
  <c r="R23" i="12" s="1"/>
  <c r="Q24" i="12"/>
  <c r="R24" i="12" s="1"/>
  <c r="Q25" i="12"/>
  <c r="R25" i="12" s="1"/>
  <c r="Q26" i="12"/>
  <c r="R26" i="12" s="1"/>
  <c r="Q27" i="12"/>
  <c r="R27" i="12" s="1"/>
  <c r="Q28" i="12"/>
  <c r="V28" i="12" s="1"/>
  <c r="Q29" i="12"/>
  <c r="R29" i="12" s="1"/>
  <c r="Q30" i="12"/>
  <c r="R30" i="12" s="1"/>
  <c r="Q31" i="12"/>
  <c r="R31" i="12" s="1"/>
  <c r="Q32" i="12"/>
  <c r="R32" i="12" s="1"/>
  <c r="Q33" i="12"/>
  <c r="R33" i="12" s="1"/>
  <c r="Q34" i="12"/>
  <c r="V34" i="12" s="1"/>
  <c r="Q35" i="12"/>
  <c r="R35" i="12" s="1"/>
  <c r="Q36" i="12"/>
  <c r="R36" i="12" s="1"/>
  <c r="Q37" i="12"/>
  <c r="R37" i="12" s="1"/>
  <c r="Q38" i="12"/>
  <c r="R38" i="12" s="1"/>
  <c r="Q39" i="12"/>
  <c r="R39" i="12" s="1"/>
  <c r="Q40" i="12"/>
  <c r="V40" i="12" s="1"/>
  <c r="Q41" i="12"/>
  <c r="R41" i="12" s="1"/>
  <c r="Q42" i="12"/>
  <c r="R42" i="12" s="1"/>
  <c r="Q43" i="12"/>
  <c r="R43" i="12" s="1"/>
  <c r="Q44" i="12"/>
  <c r="R44" i="12" s="1"/>
  <c r="Q45" i="12"/>
  <c r="R45" i="12" s="1"/>
  <c r="F48" i="12"/>
  <c r="G48" i="12"/>
  <c r="H48" i="12"/>
  <c r="I48" i="12"/>
  <c r="J48" i="12"/>
  <c r="K48" i="12"/>
  <c r="L48" i="12"/>
  <c r="M48" i="12"/>
  <c r="N48" i="12"/>
  <c r="O48" i="12"/>
  <c r="P48" i="12"/>
  <c r="E48" i="12"/>
  <c r="F47" i="12"/>
  <c r="G47" i="12"/>
  <c r="H47" i="12"/>
  <c r="I47" i="12"/>
  <c r="J47" i="12"/>
  <c r="K47" i="12"/>
  <c r="L47" i="12"/>
  <c r="M47" i="12"/>
  <c r="N47" i="12"/>
  <c r="O47" i="12"/>
  <c r="P47" i="12"/>
  <c r="E47" i="12"/>
  <c r="F46" i="12"/>
  <c r="G46" i="12"/>
  <c r="H46" i="12"/>
  <c r="I46" i="12"/>
  <c r="J46" i="12"/>
  <c r="K46" i="12"/>
  <c r="L46" i="12"/>
  <c r="M46" i="12"/>
  <c r="N46" i="12"/>
  <c r="O46" i="12"/>
  <c r="P46" i="12"/>
  <c r="E46" i="12"/>
  <c r="Q4" i="12"/>
  <c r="V4" i="12" s="1"/>
  <c r="E17" i="9"/>
  <c r="C17" i="9"/>
  <c r="V37" i="12" l="1"/>
  <c r="V44" i="12"/>
  <c r="V39" i="12"/>
  <c r="V38" i="12"/>
  <c r="V32" i="12"/>
  <c r="V30" i="12"/>
  <c r="V26" i="12"/>
  <c r="V25" i="12"/>
  <c r="V21" i="12"/>
  <c r="C28" i="9"/>
  <c r="V45" i="12"/>
  <c r="V43" i="12"/>
  <c r="V42" i="12"/>
  <c r="V41" i="12"/>
  <c r="V36" i="12"/>
  <c r="V35" i="12"/>
  <c r="V33" i="12"/>
  <c r="V31" i="12"/>
  <c r="V29" i="12"/>
  <c r="V27" i="12"/>
  <c r="V24" i="12"/>
  <c r="V23" i="12"/>
  <c r="V20" i="12"/>
  <c r="V19" i="12"/>
  <c r="V18" i="12"/>
  <c r="V17" i="12"/>
  <c r="V16" i="12"/>
  <c r="V15" i="12"/>
  <c r="V14" i="12"/>
  <c r="V11" i="12"/>
  <c r="V9" i="12"/>
  <c r="V8" i="12"/>
  <c r="V7" i="12"/>
  <c r="R17" i="13"/>
  <c r="R19" i="13"/>
  <c r="R10" i="13"/>
  <c r="R26" i="13"/>
  <c r="R14" i="13"/>
  <c r="R30" i="13"/>
  <c r="R11" i="13"/>
  <c r="Q33" i="13"/>
  <c r="F39" i="13" s="1"/>
  <c r="R8" i="13"/>
  <c r="R24" i="13"/>
  <c r="R5" i="13"/>
  <c r="Q32" i="13"/>
  <c r="R32" i="13" s="1"/>
  <c r="R6" i="13"/>
  <c r="R13" i="13"/>
  <c r="R22" i="13"/>
  <c r="R29" i="13"/>
  <c r="R9" i="13"/>
  <c r="C40" i="13"/>
  <c r="B39" i="13" s="1"/>
  <c r="R4" i="13"/>
  <c r="R23" i="13"/>
  <c r="R31" i="13"/>
  <c r="R15" i="13"/>
  <c r="P17" i="9"/>
  <c r="I7" i="10" s="1"/>
  <c r="C56" i="12"/>
  <c r="B54" i="12" s="1"/>
  <c r="R16" i="9"/>
  <c r="R12" i="9"/>
  <c r="C24" i="9"/>
  <c r="R12" i="12"/>
  <c r="R8" i="9"/>
  <c r="C22" i="9"/>
  <c r="R14" i="9"/>
  <c r="R7" i="9"/>
  <c r="R3" i="9"/>
  <c r="R15" i="9"/>
  <c r="R9" i="9"/>
  <c r="R5" i="9"/>
  <c r="R13" i="9"/>
  <c r="C29" i="9"/>
  <c r="R34" i="12"/>
  <c r="R10" i="12"/>
  <c r="Q48" i="12"/>
  <c r="F55" i="12" s="1"/>
  <c r="E14" i="10" s="1"/>
  <c r="R22" i="12"/>
  <c r="Q47" i="12"/>
  <c r="F54" i="12" s="1"/>
  <c r="E13" i="10" s="1"/>
  <c r="R5" i="12"/>
  <c r="R40" i="12"/>
  <c r="R28" i="12"/>
  <c r="R6" i="12"/>
  <c r="R13" i="12"/>
  <c r="Q46" i="12"/>
  <c r="F53" i="12" s="1"/>
  <c r="E12" i="10" s="1"/>
  <c r="R4" i="12"/>
  <c r="E17" i="8"/>
  <c r="P4" i="8"/>
  <c r="P6" i="8"/>
  <c r="P7" i="8"/>
  <c r="P8" i="8"/>
  <c r="S8" i="8" s="1"/>
  <c r="P10" i="8"/>
  <c r="P11" i="8"/>
  <c r="P12" i="8"/>
  <c r="P13" i="8"/>
  <c r="P14" i="8"/>
  <c r="P15" i="8"/>
  <c r="P16" i="8"/>
  <c r="N17" i="8"/>
  <c r="M17" i="8"/>
  <c r="L17" i="8"/>
  <c r="K17" i="8"/>
  <c r="J17" i="8"/>
  <c r="I17" i="8"/>
  <c r="H17" i="8"/>
  <c r="G17" i="8"/>
  <c r="F17" i="8"/>
  <c r="D17" i="8"/>
  <c r="C17" i="8"/>
  <c r="O19" i="1"/>
  <c r="N19" i="1"/>
  <c r="M19" i="1"/>
  <c r="L19" i="1"/>
  <c r="K19" i="1"/>
  <c r="J19" i="1"/>
  <c r="I19" i="1"/>
  <c r="H19" i="1"/>
  <c r="G19" i="1"/>
  <c r="F19" i="1"/>
  <c r="E19" i="1"/>
  <c r="T18" i="1"/>
  <c r="E6" i="10" s="1"/>
  <c r="P16" i="1"/>
  <c r="P15" i="1"/>
  <c r="P14" i="1"/>
  <c r="P13" i="1"/>
  <c r="P12" i="1"/>
  <c r="P11" i="1"/>
  <c r="P9" i="1"/>
  <c r="P8" i="1"/>
  <c r="P7" i="1"/>
  <c r="P6" i="1"/>
  <c r="P5" i="1"/>
  <c r="Q3" i="8" l="1"/>
  <c r="S3" i="8"/>
  <c r="Q16" i="8"/>
  <c r="S16" i="8"/>
  <c r="Q15" i="8"/>
  <c r="S15" i="8"/>
  <c r="Q14" i="8"/>
  <c r="S14" i="8"/>
  <c r="Q13" i="8"/>
  <c r="S13" i="8"/>
  <c r="Q12" i="8"/>
  <c r="S12" i="8"/>
  <c r="Q11" i="8"/>
  <c r="S11" i="8"/>
  <c r="Q10" i="8"/>
  <c r="S10" i="8"/>
  <c r="Q8" i="8"/>
  <c r="Q7" i="8"/>
  <c r="S7" i="8"/>
  <c r="Q6" i="8"/>
  <c r="S6" i="8"/>
  <c r="Q5" i="8"/>
  <c r="S5" i="8"/>
  <c r="Q4" i="8"/>
  <c r="S4" i="8"/>
  <c r="E15" i="10"/>
  <c r="B38" i="13"/>
  <c r="R33" i="13"/>
  <c r="F38" i="13"/>
  <c r="F40" i="13" s="1"/>
  <c r="E39" i="13" s="1"/>
  <c r="R17" i="9"/>
  <c r="W13" i="1"/>
  <c r="D30" i="8"/>
  <c r="W15" i="1"/>
  <c r="D32" i="8"/>
  <c r="W4" i="1"/>
  <c r="D21" i="8"/>
  <c r="W16" i="1"/>
  <c r="D33" i="8"/>
  <c r="W5" i="1"/>
  <c r="D22" i="8"/>
  <c r="W6" i="1"/>
  <c r="D23" i="8"/>
  <c r="W7" i="1"/>
  <c r="D24" i="8"/>
  <c r="W8" i="1"/>
  <c r="D25" i="8"/>
  <c r="W10" i="1"/>
  <c r="D27" i="8"/>
  <c r="W11" i="1"/>
  <c r="D28" i="8"/>
  <c r="W12" i="1"/>
  <c r="D29" i="8"/>
  <c r="W14" i="1"/>
  <c r="D31" i="8"/>
  <c r="W9" i="1"/>
  <c r="D26" i="8"/>
  <c r="W17" i="1"/>
  <c r="D34" i="8"/>
  <c r="P17" i="8"/>
  <c r="S17" i="8" s="1"/>
  <c r="B53" i="12"/>
  <c r="B55" i="12"/>
  <c r="F56" i="12"/>
  <c r="R48" i="12"/>
  <c r="I14" i="10" s="1"/>
  <c r="R47" i="12"/>
  <c r="I13" i="10" s="1"/>
  <c r="R46" i="12"/>
  <c r="I12" i="10" s="1"/>
  <c r="C34" i="8"/>
  <c r="C33" i="8"/>
  <c r="C32" i="8"/>
  <c r="C31" i="8"/>
  <c r="C30" i="8"/>
  <c r="C29" i="8"/>
  <c r="C28" i="8"/>
  <c r="C27" i="8"/>
  <c r="C26" i="8"/>
  <c r="C25" i="8"/>
  <c r="C24" i="8"/>
  <c r="C23" i="8"/>
  <c r="C22" i="8"/>
  <c r="C21" i="8"/>
  <c r="D19" i="1"/>
  <c r="S18" i="1"/>
  <c r="E5" i="10" s="1"/>
  <c r="C18" i="1"/>
  <c r="Q7" i="1"/>
  <c r="V7" i="1" s="1"/>
  <c r="Q8" i="1"/>
  <c r="V8" i="1" s="1"/>
  <c r="Q9" i="1"/>
  <c r="V9" i="1" s="1"/>
  <c r="V10" i="1"/>
  <c r="Q11" i="1"/>
  <c r="V11" i="1" s="1"/>
  <c r="Q12" i="1"/>
  <c r="V12" i="1" s="1"/>
  <c r="Q13" i="1"/>
  <c r="V13" i="1" s="1"/>
  <c r="Q14" i="1"/>
  <c r="V14" i="1" s="1"/>
  <c r="Q15" i="1"/>
  <c r="V15" i="1" s="1"/>
  <c r="C16" i="6"/>
  <c r="Q17" i="1"/>
  <c r="V17" i="1" s="1"/>
  <c r="Q6" i="1"/>
  <c r="V6" i="1" s="1"/>
  <c r="Q5" i="1"/>
  <c r="V5" i="1" s="1"/>
  <c r="Q4" i="1"/>
  <c r="V4" i="1" s="1"/>
  <c r="E38" i="13" l="1"/>
  <c r="E9" i="10"/>
  <c r="Q17" i="8"/>
  <c r="I9" i="10" s="1"/>
  <c r="E53" i="12"/>
  <c r="G12" i="10" s="1"/>
  <c r="E55" i="12"/>
  <c r="G14" i="10" s="1"/>
  <c r="E54" i="12"/>
  <c r="G13" i="10" s="1"/>
  <c r="Q16" i="1"/>
  <c r="C4" i="6"/>
  <c r="C7" i="6"/>
  <c r="C5" i="6"/>
  <c r="C17" i="6"/>
  <c r="C15" i="6"/>
  <c r="C14" i="6"/>
  <c r="C13" i="6"/>
  <c r="C12" i="6"/>
  <c r="C11" i="6"/>
  <c r="C10" i="6"/>
  <c r="C9" i="6"/>
  <c r="C8" i="6"/>
  <c r="C6" i="6"/>
  <c r="P18" i="1"/>
  <c r="W18" i="1" l="1"/>
  <c r="E3" i="10"/>
  <c r="Q18" i="1"/>
  <c r="V16" i="1"/>
  <c r="C18" i="6"/>
  <c r="V18" i="1" l="1"/>
  <c r="I3" i="10"/>
  <c r="D12" i="6"/>
  <c r="D10" i="6"/>
  <c r="D9" i="6"/>
  <c r="D8" i="6"/>
  <c r="D17" i="6"/>
  <c r="D5" i="6"/>
  <c r="D16" i="6"/>
  <c r="D7" i="6"/>
  <c r="D15" i="6"/>
  <c r="D14" i="6"/>
  <c r="D11" i="6"/>
  <c r="D13" i="6"/>
  <c r="D4" i="6"/>
  <c r="D6" i="6"/>
  <c r="D18" i="6" l="1"/>
</calcChain>
</file>

<file path=xl/sharedStrings.xml><?xml version="1.0" encoding="utf-8"?>
<sst xmlns="http://schemas.openxmlformats.org/spreadsheetml/2006/main" count="397" uniqueCount="64">
  <si>
    <t>A</t>
  </si>
  <si>
    <t>B</t>
  </si>
  <si>
    <t>C</t>
  </si>
  <si>
    <t>D</t>
  </si>
  <si>
    <t>E</t>
  </si>
  <si>
    <t>F</t>
  </si>
  <si>
    <t>G</t>
  </si>
  <si>
    <t>H</t>
  </si>
  <si>
    <t>I</t>
  </si>
  <si>
    <t>K</t>
  </si>
  <si>
    <t>L</t>
  </si>
  <si>
    <t>N</t>
  </si>
  <si>
    <t>O</t>
  </si>
  <si>
    <t>M</t>
  </si>
  <si>
    <t>Piiri</t>
  </si>
  <si>
    <t>lkm</t>
  </si>
  <si>
    <t>Muutos</t>
  </si>
  <si>
    <t xml:space="preserve"> </t>
  </si>
  <si>
    <t xml:space="preserve">  </t>
  </si>
  <si>
    <t>Jäseniä nyt</t>
  </si>
  <si>
    <t>Osuus</t>
  </si>
  <si>
    <t>uudet</t>
  </si>
  <si>
    <t>poistuneet</t>
  </si>
  <si>
    <t>Klubeja nyt</t>
  </si>
  <si>
    <t>Klubeja</t>
  </si>
  <si>
    <t>Uusien jäsenten määrä suhteessa kokonaismäärään</t>
  </si>
  <si>
    <t>Jäsenmäärän seuranta piireittäin, kausi  2025-2026</t>
  </si>
  <si>
    <t>Montako % piirin klubeista?</t>
  </si>
  <si>
    <t>Alle 18 jäs klubeja</t>
  </si>
  <si>
    <t>yli 25 jäs klubeja</t>
  </si>
  <si>
    <t>18-25 jäs klubeja</t>
  </si>
  <si>
    <t>alle 18 jäs</t>
  </si>
  <si>
    <t>18-25 jäs</t>
  </si>
  <si>
    <t>yli 25 jäs</t>
  </si>
  <si>
    <t>Tilanne nyt</t>
  </si>
  <si>
    <t>Koko</t>
  </si>
  <si>
    <t>Suomi</t>
  </si>
  <si>
    <t>Klubien koon seuranta piireittäin, kausi  2025-2026</t>
  </si>
  <si>
    <t>Jäsenmäärän muutos</t>
  </si>
  <si>
    <t>kpl</t>
  </si>
  <si>
    <t>Klubeja 30.6.2025</t>
  </si>
  <si>
    <t xml:space="preserve">Jäseniä </t>
  </si>
  <si>
    <t>Klubin koko</t>
  </si>
  <si>
    <t>Klubeja kpl</t>
  </si>
  <si>
    <t>Jäsenmäärä</t>
  </si>
  <si>
    <t>Jäseniä</t>
  </si>
  <si>
    <t>osuus</t>
  </si>
  <si>
    <t>Uusia jäseniä ottaneita klubeja</t>
  </si>
  <si>
    <t>muutos</t>
  </si>
  <si>
    <t>jäseniä ka</t>
  </si>
  <si>
    <t>muutos kauden alusta</t>
  </si>
  <si>
    <t>Klubeja, joissa jäseniä</t>
  </si>
  <si>
    <t>Klubeja, joissa 0 jäsentä</t>
  </si>
  <si>
    <t>Uusia jäseniä, kauden alusta</t>
  </si>
  <si>
    <t>Poistuneita jäseniä, kauden alusta</t>
  </si>
  <si>
    <t>Klubien koot jäsenmäärän mukaan:</t>
  </si>
  <si>
    <t>yhteensä</t>
  </si>
  <si>
    <t>Uusia jäseniä ottaneita</t>
  </si>
  <si>
    <t>40 tai yli</t>
  </si>
  <si>
    <t>10 tai alle</t>
  </si>
  <si>
    <t>Pienimpien ja suurimpien klubien seuranta piireittäin, kausi  2025-2026</t>
  </si>
  <si>
    <t>Moniko klubi piirissä on ottanut uusia jäseniä?</t>
  </si>
  <si>
    <t>Klubien keskimääräinen jäsenmäärä 1/2026:</t>
  </si>
  <si>
    <t>Helmikuu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</si>
</sst>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-* #,##0\ _€_-;\-* #,##0\ _€_-;_-* &quot;-&quot;??\ _€_-;_-@_-"/>
    <numFmt numFmtId="166" formatCode="0.0"/>
    <numFmt numFmtId="167" formatCode="0_ ;[Red]\-0\ "/>
    <numFmt numFmtId="168" formatCode="0.0\ %"/>
    <numFmt numFmtId="169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rgb="FFFF0000"/>
      <name val="Arial"/>
      <family val="2"/>
    </font>
    <font>
      <sz val="8"/>
      <name val="Calibri"/>
      <family val="2"/>
      <scheme val="minor"/>
    </font>
    <font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165" fontId="7" fillId="0" borderId="0" xfId="1" applyNumberFormat="1" applyFont="1"/>
    <xf numFmtId="0" fontId="7" fillId="0" borderId="0" xfId="0" applyFont="1"/>
    <xf numFmtId="165" fontId="7" fillId="0" borderId="0" xfId="0" applyNumberFormat="1" applyFont="1"/>
    <xf numFmtId="14" fontId="2" fillId="0" borderId="0" xfId="0" applyNumberFormat="1" applyFont="1" applyAlignment="1">
      <alignment horizontal="center"/>
    </xf>
    <xf numFmtId="166" fontId="9" fillId="0" borderId="0" xfId="0" applyNumberFormat="1" applyFont="1"/>
    <xf numFmtId="166" fontId="1" fillId="0" borderId="0" xfId="0" applyNumberFormat="1" applyFont="1"/>
    <xf numFmtId="166" fontId="1" fillId="0" borderId="0" xfId="0" applyNumberFormat="1" applyFont="1" applyAlignment="1">
      <alignment horizontal="center"/>
    </xf>
    <xf numFmtId="0" fontId="8" fillId="0" borderId="0" xfId="0" applyFont="1"/>
    <xf numFmtId="0" fontId="10" fillId="0" borderId="0" xfId="0" applyFont="1"/>
    <xf numFmtId="166" fontId="2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165" fontId="4" fillId="0" borderId="0" xfId="1" applyNumberFormat="1" applyFont="1"/>
    <xf numFmtId="165" fontId="4" fillId="0" borderId="0" xfId="0" applyNumberFormat="1" applyFont="1"/>
    <xf numFmtId="0" fontId="3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5" fontId="1" fillId="0" borderId="0" xfId="1" applyNumberFormat="1" applyFont="1" applyAlignment="1">
      <alignment horizontal="center"/>
    </xf>
    <xf numFmtId="1" fontId="2" fillId="0" borderId="1" xfId="0" applyNumberFormat="1" applyFont="1" applyBorder="1"/>
    <xf numFmtId="165" fontId="2" fillId="0" borderId="1" xfId="1" applyNumberFormat="1" applyFont="1" applyBorder="1"/>
    <xf numFmtId="0" fontId="2" fillId="0" borderId="1" xfId="0" applyFont="1" applyBorder="1"/>
    <xf numFmtId="165" fontId="1" fillId="0" borderId="0" xfId="1" applyNumberFormat="1" applyFont="1"/>
    <xf numFmtId="165" fontId="1" fillId="0" borderId="0" xfId="0" applyNumberFormat="1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16" fontId="2" fillId="0" borderId="0" xfId="0" quotePrefix="1" applyNumberFormat="1" applyFont="1" applyAlignment="1">
      <alignment horizontal="center"/>
    </xf>
    <xf numFmtId="167" fontId="10" fillId="0" borderId="0" xfId="0" applyNumberFormat="1" applyFont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4" fontId="3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7" fontId="3" fillId="0" borderId="1" xfId="0" quotePrefix="1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1" fontId="3" fillId="0" borderId="1" xfId="0" applyNumberFormat="1" applyFont="1" applyBorder="1"/>
    <xf numFmtId="165" fontId="3" fillId="0" borderId="1" xfId="1" applyNumberFormat="1" applyFont="1" applyBorder="1"/>
    <xf numFmtId="165" fontId="2" fillId="0" borderId="2" xfId="1" applyNumberFormat="1" applyFont="1" applyBorder="1"/>
    <xf numFmtId="168" fontId="2" fillId="0" borderId="1" xfId="2" applyNumberFormat="1" applyFont="1" applyBorder="1"/>
    <xf numFmtId="168" fontId="2" fillId="0" borderId="1" xfId="0" applyNumberFormat="1" applyFont="1" applyBorder="1"/>
    <xf numFmtId="167" fontId="2" fillId="0" borderId="1" xfId="0" applyNumberFormat="1" applyFont="1" applyBorder="1" applyAlignment="1">
      <alignment horizontal="right"/>
    </xf>
    <xf numFmtId="10" fontId="2" fillId="0" borderId="1" xfId="2" applyNumberFormat="1" applyFont="1" applyBorder="1"/>
    <xf numFmtId="10" fontId="2" fillId="4" borderId="1" xfId="2" applyNumberFormat="1" applyFont="1" applyFill="1" applyBorder="1"/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wrapText="1"/>
    </xf>
    <xf numFmtId="166" fontId="9" fillId="0" borderId="0" xfId="0" applyNumberFormat="1" applyFont="1" applyAlignment="1">
      <alignment horizontal="center"/>
    </xf>
    <xf numFmtId="168" fontId="4" fillId="0" borderId="1" xfId="2" applyNumberFormat="1" applyFont="1" applyBorder="1" applyAlignment="1">
      <alignment horizontal="center"/>
    </xf>
    <xf numFmtId="1" fontId="3" fillId="0" borderId="0" xfId="0" applyNumberFormat="1" applyFont="1"/>
    <xf numFmtId="9" fontId="3" fillId="0" borderId="0" xfId="2" applyFont="1"/>
    <xf numFmtId="1" fontId="3" fillId="0" borderId="0" xfId="2" applyNumberFormat="1" applyFont="1"/>
    <xf numFmtId="165" fontId="3" fillId="0" borderId="0" xfId="0" applyNumberFormat="1" applyFont="1"/>
    <xf numFmtId="0" fontId="8" fillId="0" borderId="1" xfId="0" applyFont="1" applyBorder="1"/>
    <xf numFmtId="0" fontId="10" fillId="0" borderId="0" xfId="0" applyFont="1" applyAlignment="1">
      <alignment horizontal="center"/>
    </xf>
    <xf numFmtId="166" fontId="10" fillId="0" borderId="0" xfId="0" applyNumberFormat="1" applyFont="1" applyAlignment="1">
      <alignment horizontal="center"/>
    </xf>
    <xf numFmtId="166" fontId="10" fillId="0" borderId="0" xfId="0" applyNumberFormat="1" applyFont="1"/>
    <xf numFmtId="167" fontId="2" fillId="0" borderId="1" xfId="0" applyNumberFormat="1" applyFont="1" applyBorder="1" applyAlignment="1">
      <alignment horizontal="center" vertical="center"/>
    </xf>
    <xf numFmtId="167" fontId="2" fillId="0" borderId="1" xfId="0" applyNumberFormat="1" applyFont="1" applyBorder="1" applyAlignment="1">
      <alignment horizontal="center"/>
    </xf>
    <xf numFmtId="167" fontId="11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17" fontId="3" fillId="0" borderId="5" xfId="0" quotePrefix="1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4" fontId="3" fillId="0" borderId="5" xfId="1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5" fontId="3" fillId="0" borderId="1" xfId="1" applyNumberFormat="1" applyFont="1" applyFill="1" applyBorder="1"/>
    <xf numFmtId="165" fontId="12" fillId="0" borderId="1" xfId="0" applyNumberFormat="1" applyFont="1" applyBorder="1" applyAlignment="1">
      <alignment horizontal="right"/>
    </xf>
    <xf numFmtId="14" fontId="3" fillId="0" borderId="0" xfId="0" applyNumberFormat="1" applyFont="1"/>
    <xf numFmtId="0" fontId="3" fillId="0" borderId="0" xfId="0" applyFont="1" applyAlignment="1">
      <alignment horizontal="left"/>
    </xf>
    <xf numFmtId="169" fontId="3" fillId="0" borderId="0" xfId="1" applyNumberFormat="1" applyFont="1"/>
    <xf numFmtId="167" fontId="3" fillId="0" borderId="0" xfId="0" applyNumberFormat="1" applyFont="1"/>
    <xf numFmtId="9" fontId="3" fillId="0" borderId="0" xfId="0" applyNumberFormat="1" applyFont="1" applyAlignment="1">
      <alignment horizontal="left"/>
    </xf>
    <xf numFmtId="9" fontId="3" fillId="0" borderId="1" xfId="2" applyFont="1" applyBorder="1"/>
    <xf numFmtId="1" fontId="3" fillId="0" borderId="1" xfId="2" applyNumberFormat="1" applyFont="1" applyBorder="1"/>
    <xf numFmtId="1" fontId="2" fillId="0" borderId="2" xfId="0" applyNumberFormat="1" applyFont="1" applyBorder="1" applyAlignment="1">
      <alignment horizontal="center"/>
    </xf>
    <xf numFmtId="165" fontId="3" fillId="0" borderId="2" xfId="1" applyNumberFormat="1" applyFont="1" applyBorder="1" applyAlignment="1">
      <alignment horizontal="center"/>
    </xf>
    <xf numFmtId="167" fontId="2" fillId="0" borderId="2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5" fontId="3" fillId="0" borderId="3" xfId="1" applyNumberFormat="1" applyFont="1" applyBorder="1" applyAlignment="1">
      <alignment horizontal="center"/>
    </xf>
    <xf numFmtId="167" fontId="2" fillId="0" borderId="3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3" fillId="0" borderId="2" xfId="0" applyNumberFormat="1" applyFont="1" applyBorder="1" applyAlignment="1">
      <alignment horizontal="center"/>
    </xf>
    <xf numFmtId="167" fontId="3" fillId="0" borderId="2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1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2" xfId="1" applyNumberFormat="1" applyFont="1" applyBorder="1" applyAlignment="1">
      <alignment horizontal="center" vertical="center"/>
    </xf>
    <xf numFmtId="167" fontId="2" fillId="0" borderId="2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65" fontId="3" fillId="0" borderId="1" xfId="1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5" fontId="3" fillId="0" borderId="3" xfId="1" applyNumberFormat="1" applyFont="1" applyBorder="1" applyAlignment="1">
      <alignment horizontal="center" vertical="center"/>
    </xf>
    <xf numFmtId="167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67" fontId="3" fillId="0" borderId="2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" fontId="11" fillId="0" borderId="1" xfId="0" applyNumberFormat="1" applyFont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165" fontId="3" fillId="0" borderId="1" xfId="0" applyNumberFormat="1" applyFont="1" applyBorder="1"/>
    <xf numFmtId="0" fontId="3" fillId="0" borderId="1" xfId="0" applyFont="1" applyBorder="1" applyAlignment="1">
      <alignment vertical="center" wrapText="1"/>
    </xf>
    <xf numFmtId="165" fontId="3" fillId="0" borderId="3" xfId="1" applyNumberFormat="1" applyFont="1" applyBorder="1" applyAlignment="1"/>
  </cellXfs>
  <cellStyles count="3">
    <cellStyle name="Normaali" xfId="0" builtinId="0"/>
    <cellStyle name="Pilkku" xfId="1" builtinId="3"/>
    <cellStyle name="Prosenttia" xfId="2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Klubit ja jäsenet piireittäin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Klubeja!$C$20</c:f>
              <c:strCache>
                <c:ptCount val="1"/>
                <c:pt idx="0">
                  <c:v>Klubeja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Klubeja!$B$21:$B$34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Klubeja!$C$21:$C$34</c:f>
              <c:numCache>
                <c:formatCode>General</c:formatCode>
                <c:ptCount val="14"/>
                <c:pt idx="0">
                  <c:v>69</c:v>
                </c:pt>
                <c:pt idx="1">
                  <c:v>41</c:v>
                </c:pt>
                <c:pt idx="2">
                  <c:v>73</c:v>
                </c:pt>
                <c:pt idx="3">
                  <c:v>49</c:v>
                </c:pt>
                <c:pt idx="4">
                  <c:v>65</c:v>
                </c:pt>
                <c:pt idx="5">
                  <c:v>54</c:v>
                </c:pt>
                <c:pt idx="6">
                  <c:v>47</c:v>
                </c:pt>
                <c:pt idx="7">
                  <c:v>39</c:v>
                </c:pt>
                <c:pt idx="8">
                  <c:v>44</c:v>
                </c:pt>
                <c:pt idx="9">
                  <c:v>37</c:v>
                </c:pt>
                <c:pt idx="10">
                  <c:v>33</c:v>
                </c:pt>
                <c:pt idx="11">
                  <c:v>54</c:v>
                </c:pt>
                <c:pt idx="12">
                  <c:v>66</c:v>
                </c:pt>
                <c:pt idx="13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E4-419A-BC80-83130F5684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53376495"/>
        <c:axId val="1053372655"/>
      </c:barChart>
      <c:lineChart>
        <c:grouping val="standard"/>
        <c:varyColors val="0"/>
        <c:ser>
          <c:idx val="1"/>
          <c:order val="1"/>
          <c:tx>
            <c:strRef>
              <c:f>Klubeja!$D$20</c:f>
              <c:strCache>
                <c:ptCount val="1"/>
                <c:pt idx="0">
                  <c:v>Jäseniä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Klubeja!$B$21:$B$34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Klubeja!$D$21:$D$34</c:f>
              <c:numCache>
                <c:formatCode>General</c:formatCode>
                <c:ptCount val="14"/>
                <c:pt idx="0">
                  <c:v>1647</c:v>
                </c:pt>
                <c:pt idx="1">
                  <c:v>782</c:v>
                </c:pt>
                <c:pt idx="2">
                  <c:v>1710</c:v>
                </c:pt>
                <c:pt idx="3">
                  <c:v>1127</c:v>
                </c:pt>
                <c:pt idx="4">
                  <c:v>1367</c:v>
                </c:pt>
                <c:pt idx="5">
                  <c:v>1247</c:v>
                </c:pt>
                <c:pt idx="6">
                  <c:v>891</c:v>
                </c:pt>
                <c:pt idx="7">
                  <c:v>956</c:v>
                </c:pt>
                <c:pt idx="8">
                  <c:v>833</c:v>
                </c:pt>
                <c:pt idx="9">
                  <c:v>855</c:v>
                </c:pt>
                <c:pt idx="10">
                  <c:v>747</c:v>
                </c:pt>
                <c:pt idx="11">
                  <c:v>1237</c:v>
                </c:pt>
                <c:pt idx="12">
                  <c:v>1314</c:v>
                </c:pt>
                <c:pt idx="13">
                  <c:v>847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E4-419A-BC80-83130F5684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3387055"/>
        <c:axId val="1053388495"/>
      </c:lineChart>
      <c:catAx>
        <c:axId val="10533764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053372655"/>
        <c:crosses val="autoZero"/>
        <c:auto val="1"/>
        <c:lblAlgn val="ctr"/>
        <c:lblOffset val="100"/>
        <c:noMultiLvlLbl val="0"/>
      </c:catAx>
      <c:valAx>
        <c:axId val="1053372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053376495"/>
        <c:crosses val="autoZero"/>
        <c:crossBetween val="between"/>
      </c:valAx>
      <c:valAx>
        <c:axId val="1053388495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053387055"/>
        <c:crosses val="max"/>
        <c:crossBetween val="between"/>
      </c:valAx>
      <c:catAx>
        <c:axId val="105338705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53388495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Uudet ja poistuneet jäsenet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'2025-26 jäsenet'!$C$23</c:f>
              <c:strCache>
                <c:ptCount val="1"/>
                <c:pt idx="0">
                  <c:v>uudet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cat>
            <c:strRef>
              <c:f>'2025-26 jäsenet'!$B$24:$B$37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'2025-26 jäsenet'!$C$24:$C$37</c:f>
              <c:numCache>
                <c:formatCode>0</c:formatCode>
                <c:ptCount val="14"/>
                <c:pt idx="0">
                  <c:v>51</c:v>
                </c:pt>
                <c:pt idx="1">
                  <c:v>38</c:v>
                </c:pt>
                <c:pt idx="2">
                  <c:v>88</c:v>
                </c:pt>
                <c:pt idx="3">
                  <c:v>42</c:v>
                </c:pt>
                <c:pt idx="4">
                  <c:v>46</c:v>
                </c:pt>
                <c:pt idx="5">
                  <c:v>33</c:v>
                </c:pt>
                <c:pt idx="6">
                  <c:v>26</c:v>
                </c:pt>
                <c:pt idx="7">
                  <c:v>67</c:v>
                </c:pt>
                <c:pt idx="8">
                  <c:v>39</c:v>
                </c:pt>
                <c:pt idx="9">
                  <c:v>31</c:v>
                </c:pt>
                <c:pt idx="10">
                  <c:v>33</c:v>
                </c:pt>
                <c:pt idx="11">
                  <c:v>39</c:v>
                </c:pt>
                <c:pt idx="12">
                  <c:v>43</c:v>
                </c:pt>
                <c:pt idx="13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90-4326-B4AB-24EF4FE228FC}"/>
            </c:ext>
          </c:extLst>
        </c:ser>
        <c:ser>
          <c:idx val="1"/>
          <c:order val="1"/>
          <c:tx>
            <c:strRef>
              <c:f>'2025-26 jäsenet'!$D$23</c:f>
              <c:strCache>
                <c:ptCount val="1"/>
                <c:pt idx="0">
                  <c:v>poistuneet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strRef>
              <c:f>'2025-26 jäsenet'!$B$24:$B$37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'2025-26 jäsenet'!$D$24:$D$37</c:f>
              <c:numCache>
                <c:formatCode>_-* #\ ##0\ _€_-;\-* #\ ##0\ _€_-;_-* "-"??\ _€_-;_-@_-</c:formatCode>
                <c:ptCount val="14"/>
                <c:pt idx="0">
                  <c:v>80</c:v>
                </c:pt>
                <c:pt idx="1">
                  <c:v>34</c:v>
                </c:pt>
                <c:pt idx="2">
                  <c:v>77</c:v>
                </c:pt>
                <c:pt idx="3">
                  <c:v>45</c:v>
                </c:pt>
                <c:pt idx="4">
                  <c:v>36</c:v>
                </c:pt>
                <c:pt idx="5">
                  <c:v>56</c:v>
                </c:pt>
                <c:pt idx="6">
                  <c:v>46</c:v>
                </c:pt>
                <c:pt idx="7">
                  <c:v>41</c:v>
                </c:pt>
                <c:pt idx="8">
                  <c:v>27</c:v>
                </c:pt>
                <c:pt idx="9">
                  <c:v>35</c:v>
                </c:pt>
                <c:pt idx="10">
                  <c:v>66</c:v>
                </c:pt>
                <c:pt idx="11">
                  <c:v>50</c:v>
                </c:pt>
                <c:pt idx="12">
                  <c:v>42</c:v>
                </c:pt>
                <c:pt idx="13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90-4326-B4AB-24EF4FE228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6738975"/>
        <c:axId val="136737535"/>
        <c:axId val="0"/>
      </c:bar3DChart>
      <c:catAx>
        <c:axId val="136738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36737535"/>
        <c:crosses val="autoZero"/>
        <c:auto val="1"/>
        <c:lblAlgn val="ctr"/>
        <c:lblOffset val="100"/>
        <c:noMultiLvlLbl val="0"/>
      </c:catAx>
      <c:valAx>
        <c:axId val="1367375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367389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'Uusia jäs'!$C$20</c:f>
              <c:strCache>
                <c:ptCount val="1"/>
                <c:pt idx="0">
                  <c:v>Klubeja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'Uusia jäs'!$B$21:$B$34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'Uusia jäs'!$C$21:$C$34</c:f>
              <c:numCache>
                <c:formatCode>General</c:formatCode>
                <c:ptCount val="14"/>
                <c:pt idx="0">
                  <c:v>31</c:v>
                </c:pt>
                <c:pt idx="1">
                  <c:v>20</c:v>
                </c:pt>
                <c:pt idx="2">
                  <c:v>41</c:v>
                </c:pt>
                <c:pt idx="3">
                  <c:v>21</c:v>
                </c:pt>
                <c:pt idx="4">
                  <c:v>27</c:v>
                </c:pt>
                <c:pt idx="5">
                  <c:v>21</c:v>
                </c:pt>
                <c:pt idx="6">
                  <c:v>17</c:v>
                </c:pt>
                <c:pt idx="7">
                  <c:v>23</c:v>
                </c:pt>
                <c:pt idx="8">
                  <c:v>20</c:v>
                </c:pt>
                <c:pt idx="9">
                  <c:v>15</c:v>
                </c:pt>
                <c:pt idx="10">
                  <c:v>15</c:v>
                </c:pt>
                <c:pt idx="11">
                  <c:v>21</c:v>
                </c:pt>
                <c:pt idx="12">
                  <c:v>25</c:v>
                </c:pt>
                <c:pt idx="13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73-4F9D-8E26-7FB255BB86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6446400"/>
        <c:axId val="596451680"/>
      </c:barChart>
      <c:catAx>
        <c:axId val="59644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596451680"/>
        <c:crosses val="autoZero"/>
        <c:auto val="1"/>
        <c:lblAlgn val="ctr"/>
        <c:lblOffset val="100"/>
        <c:noMultiLvlLbl val="0"/>
      </c:catAx>
      <c:valAx>
        <c:axId val="596451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59644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Klubeja, jotka ottaneet</a:t>
            </a:r>
            <a:r>
              <a:rPr lang="en-US" baseline="0"/>
              <a:t> uusia jäseniä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'Uusia jäs'!$C$20</c:f>
              <c:strCache>
                <c:ptCount val="1"/>
                <c:pt idx="0">
                  <c:v>Klubeja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cat>
            <c:strRef>
              <c:f>'Uusia jäs'!$B$21:$B$34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'Uusia jäs'!$C$21:$C$34</c:f>
              <c:numCache>
                <c:formatCode>General</c:formatCode>
                <c:ptCount val="14"/>
                <c:pt idx="0">
                  <c:v>31</c:v>
                </c:pt>
                <c:pt idx="1">
                  <c:v>20</c:v>
                </c:pt>
                <c:pt idx="2">
                  <c:v>41</c:v>
                </c:pt>
                <c:pt idx="3">
                  <c:v>21</c:v>
                </c:pt>
                <c:pt idx="4">
                  <c:v>27</c:v>
                </c:pt>
                <c:pt idx="5">
                  <c:v>21</c:v>
                </c:pt>
                <c:pt idx="6">
                  <c:v>17</c:v>
                </c:pt>
                <c:pt idx="7">
                  <c:v>23</c:v>
                </c:pt>
                <c:pt idx="8">
                  <c:v>20</c:v>
                </c:pt>
                <c:pt idx="9">
                  <c:v>15</c:v>
                </c:pt>
                <c:pt idx="10">
                  <c:v>15</c:v>
                </c:pt>
                <c:pt idx="11">
                  <c:v>21</c:v>
                </c:pt>
                <c:pt idx="12">
                  <c:v>25</c:v>
                </c:pt>
                <c:pt idx="13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1-4C43-9C7C-C146C20F6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678965056"/>
        <c:axId val="678967936"/>
        <c:axId val="0"/>
      </c:bar3DChart>
      <c:catAx>
        <c:axId val="67896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8967936"/>
        <c:crosses val="autoZero"/>
        <c:auto val="1"/>
        <c:lblAlgn val="ctr"/>
        <c:lblOffset val="100"/>
        <c:noMultiLvlLbl val="0"/>
      </c:catAx>
      <c:valAx>
        <c:axId val="67896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8965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Jäseniä 2/2026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'Jäsenmäärä kuva'!$C$3</c:f>
              <c:strCache>
                <c:ptCount val="1"/>
                <c:pt idx="0">
                  <c:v>Jäseniä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74A3-4699-985E-C25EF6DA064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74A3-4699-985E-C25EF6DA064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74A3-4699-985E-C25EF6DA064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74A3-4699-985E-C25EF6DA064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74A3-4699-985E-C25EF6DA064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74A3-4699-985E-C25EF6DA064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8-74A3-4699-985E-C25EF6DA064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74A3-4699-985E-C25EF6DA064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A-74A3-4699-985E-C25EF6DA064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74A3-4699-985E-C25EF6DA064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C-74A3-4699-985E-C25EF6DA064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74A3-4699-985E-C25EF6DA0647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E-74A3-4699-985E-C25EF6DA0647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74A3-4699-985E-C25EF6DA0647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2-74A3-4699-985E-C25EF6DA0647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74A3-4699-985E-C25EF6DA0647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4-74A3-4699-985E-C25EF6DA0647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74A3-4699-985E-C25EF6DA0647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6-74A3-4699-985E-C25EF6DA0647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74A3-4699-985E-C25EF6DA0647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8-74A3-4699-985E-C25EF6DA0647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9-74A3-4699-985E-C25EF6DA0647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A-74A3-4699-985E-C25EF6DA0647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B-74A3-4699-985E-C25EF6DA0647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C-74A3-4699-985E-C25EF6DA0647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D-74A3-4699-985E-C25EF6DA0647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74A3-4699-985E-C25EF6DA0647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F-74A3-4699-985E-C25EF6DA0647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'Jäsenmäärä kuva'!$B$4:$B$17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'Jäsenmäärä kuva'!$C$4:$C$17</c:f>
              <c:numCache>
                <c:formatCode>_-* #\ ##0\ _€_-;\-* #\ ##0\ _€_-;_-* "-"??\ _€_-;_-@_-</c:formatCode>
                <c:ptCount val="14"/>
                <c:pt idx="0">
                  <c:v>1647</c:v>
                </c:pt>
                <c:pt idx="1">
                  <c:v>782</c:v>
                </c:pt>
                <c:pt idx="2">
                  <c:v>1710</c:v>
                </c:pt>
                <c:pt idx="3">
                  <c:v>1127</c:v>
                </c:pt>
                <c:pt idx="4">
                  <c:v>1367</c:v>
                </c:pt>
                <c:pt idx="5">
                  <c:v>1247</c:v>
                </c:pt>
                <c:pt idx="6">
                  <c:v>891</c:v>
                </c:pt>
                <c:pt idx="7">
                  <c:v>956</c:v>
                </c:pt>
                <c:pt idx="8">
                  <c:v>833</c:v>
                </c:pt>
                <c:pt idx="9">
                  <c:v>855</c:v>
                </c:pt>
                <c:pt idx="10">
                  <c:v>747</c:v>
                </c:pt>
                <c:pt idx="11">
                  <c:v>1237</c:v>
                </c:pt>
                <c:pt idx="12">
                  <c:v>1314</c:v>
                </c:pt>
                <c:pt idx="13">
                  <c:v>847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A3-4699-985E-C25EF6DA0647}"/>
            </c:ext>
          </c:extLst>
        </c:ser>
        <c:ser>
          <c:idx val="1"/>
          <c:order val="1"/>
          <c:tx>
            <c:strRef>
              <c:f>'Jäsenmäärä kuva'!$D$3</c:f>
              <c:strCache>
                <c:ptCount val="1"/>
                <c:pt idx="0">
                  <c:v>Osuus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0-74A3-4699-985E-C25EF6DA064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74A3-4699-985E-C25EF6DA064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2-74A3-4699-985E-C25EF6DA064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3-74A3-4699-985E-C25EF6DA064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4-74A3-4699-985E-C25EF6DA064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5-74A3-4699-985E-C25EF6DA064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6-74A3-4699-985E-C25EF6DA064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7-74A3-4699-985E-C25EF6DA064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8-74A3-4699-985E-C25EF6DA064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9-74A3-4699-985E-C25EF6DA064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A-74A3-4699-985E-C25EF6DA064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B-74A3-4699-985E-C25EF6DA0647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C-74A3-4699-985E-C25EF6DA0647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D-74A3-4699-985E-C25EF6DA0647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0-74A3-4699-985E-C25EF6DA0647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1-74A3-4699-985E-C25EF6DA0647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2-74A3-4699-985E-C25EF6DA0647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3-74A3-4699-985E-C25EF6DA0647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4-74A3-4699-985E-C25EF6DA0647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5-74A3-4699-985E-C25EF6DA0647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6-74A3-4699-985E-C25EF6DA0647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7-74A3-4699-985E-C25EF6DA0647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8-74A3-4699-985E-C25EF6DA0647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9-74A3-4699-985E-C25EF6DA0647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A-74A3-4699-985E-C25EF6DA0647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B-74A3-4699-985E-C25EF6DA0647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C-74A3-4699-985E-C25EF6DA0647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D-74A3-4699-985E-C25EF6DA0647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'Jäsenmäärä kuva'!$B$4:$B$17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'Jäsenmäärä kuva'!$D$4:$D$17</c:f>
              <c:numCache>
                <c:formatCode>0.0\ %</c:formatCode>
                <c:ptCount val="14"/>
                <c:pt idx="0">
                  <c:v>0.10584832904884318</c:v>
                </c:pt>
                <c:pt idx="1">
                  <c:v>5.0257069408740362E-2</c:v>
                </c:pt>
                <c:pt idx="2">
                  <c:v>0.10989717223650386</c:v>
                </c:pt>
                <c:pt idx="3">
                  <c:v>7.2429305912596401E-2</c:v>
                </c:pt>
                <c:pt idx="4">
                  <c:v>8.7853470437017994E-2</c:v>
                </c:pt>
                <c:pt idx="5">
                  <c:v>8.0141388174807204E-2</c:v>
                </c:pt>
                <c:pt idx="6">
                  <c:v>5.7262210796915167E-2</c:v>
                </c:pt>
                <c:pt idx="7">
                  <c:v>6.1439588688946015E-2</c:v>
                </c:pt>
                <c:pt idx="8">
                  <c:v>5.3534704370179952E-2</c:v>
                </c:pt>
                <c:pt idx="9">
                  <c:v>5.494858611825193E-2</c:v>
                </c:pt>
                <c:pt idx="10">
                  <c:v>4.8007712082262212E-2</c:v>
                </c:pt>
                <c:pt idx="11">
                  <c:v>7.9498714652956298E-2</c:v>
                </c:pt>
                <c:pt idx="12">
                  <c:v>8.4447300771208225E-2</c:v>
                </c:pt>
                <c:pt idx="13">
                  <c:v>5.443444730077121E-2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A3-4699-985E-C25EF6DA0647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Jäseniä 2/2026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'Jäsenmäärä kuva'!$C$3</c:f>
              <c:strCache>
                <c:ptCount val="1"/>
                <c:pt idx="0">
                  <c:v>Jäseniä 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cat>
            <c:strRef>
              <c:f>'Jäsenmäärä kuva'!$B$4:$B$17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'Jäsenmäärä kuva'!$C$4:$C$17</c:f>
              <c:numCache>
                <c:formatCode>_-* #\ ##0\ _€_-;\-* #\ ##0\ _€_-;_-* "-"??\ _€_-;_-@_-</c:formatCode>
                <c:ptCount val="14"/>
                <c:pt idx="0">
                  <c:v>1647</c:v>
                </c:pt>
                <c:pt idx="1">
                  <c:v>782</c:v>
                </c:pt>
                <c:pt idx="2">
                  <c:v>1710</c:v>
                </c:pt>
                <c:pt idx="3">
                  <c:v>1127</c:v>
                </c:pt>
                <c:pt idx="4">
                  <c:v>1367</c:v>
                </c:pt>
                <c:pt idx="5">
                  <c:v>1247</c:v>
                </c:pt>
                <c:pt idx="6">
                  <c:v>891</c:v>
                </c:pt>
                <c:pt idx="7">
                  <c:v>956</c:v>
                </c:pt>
                <c:pt idx="8">
                  <c:v>833</c:v>
                </c:pt>
                <c:pt idx="9">
                  <c:v>855</c:v>
                </c:pt>
                <c:pt idx="10">
                  <c:v>747</c:v>
                </c:pt>
                <c:pt idx="11">
                  <c:v>1237</c:v>
                </c:pt>
                <c:pt idx="12">
                  <c:v>1314</c:v>
                </c:pt>
                <c:pt idx="13">
                  <c:v>847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42-4C8C-A7D7-B720B062F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683142928"/>
        <c:axId val="683143408"/>
        <c:axId val="0"/>
      </c:bar3DChart>
      <c:catAx>
        <c:axId val="683142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83143408"/>
        <c:crosses val="autoZero"/>
        <c:auto val="1"/>
        <c:lblAlgn val="ctr"/>
        <c:lblOffset val="100"/>
        <c:noMultiLvlLbl val="0"/>
      </c:catAx>
      <c:valAx>
        <c:axId val="68314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83142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Klubeja!$C$20</c:f>
              <c:strCache>
                <c:ptCount val="1"/>
                <c:pt idx="0">
                  <c:v>Klubeja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Klubeja!$B$21:$B$34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Klubeja!$C$21:$C$34</c:f>
              <c:numCache>
                <c:formatCode>General</c:formatCode>
                <c:ptCount val="14"/>
                <c:pt idx="0">
                  <c:v>69</c:v>
                </c:pt>
                <c:pt idx="1">
                  <c:v>41</c:v>
                </c:pt>
                <c:pt idx="2">
                  <c:v>73</c:v>
                </c:pt>
                <c:pt idx="3">
                  <c:v>49</c:v>
                </c:pt>
                <c:pt idx="4">
                  <c:v>65</c:v>
                </c:pt>
                <c:pt idx="5">
                  <c:v>54</c:v>
                </c:pt>
                <c:pt idx="6">
                  <c:v>47</c:v>
                </c:pt>
                <c:pt idx="7">
                  <c:v>39</c:v>
                </c:pt>
                <c:pt idx="8">
                  <c:v>44</c:v>
                </c:pt>
                <c:pt idx="9">
                  <c:v>37</c:v>
                </c:pt>
                <c:pt idx="10">
                  <c:v>33</c:v>
                </c:pt>
                <c:pt idx="11">
                  <c:v>54</c:v>
                </c:pt>
                <c:pt idx="12">
                  <c:v>66</c:v>
                </c:pt>
                <c:pt idx="13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C5-409F-A6D9-300DF3D53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6446400"/>
        <c:axId val="596451680"/>
      </c:barChart>
      <c:catAx>
        <c:axId val="59644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596451680"/>
        <c:crosses val="autoZero"/>
        <c:auto val="1"/>
        <c:lblAlgn val="ctr"/>
        <c:lblOffset val="100"/>
        <c:noMultiLvlLbl val="0"/>
      </c:catAx>
      <c:valAx>
        <c:axId val="596451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59644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Klubeja!$C$20</c:f>
              <c:strCache>
                <c:ptCount val="1"/>
                <c:pt idx="0">
                  <c:v>Klubeja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cat>
            <c:strRef>
              <c:f>Klubeja!$B$21:$B$34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Klubeja!$C$21:$C$34</c:f>
              <c:numCache>
                <c:formatCode>General</c:formatCode>
                <c:ptCount val="14"/>
                <c:pt idx="0">
                  <c:v>69</c:v>
                </c:pt>
                <c:pt idx="1">
                  <c:v>41</c:v>
                </c:pt>
                <c:pt idx="2">
                  <c:v>73</c:v>
                </c:pt>
                <c:pt idx="3">
                  <c:v>49</c:v>
                </c:pt>
                <c:pt idx="4">
                  <c:v>65</c:v>
                </c:pt>
                <c:pt idx="5">
                  <c:v>54</c:v>
                </c:pt>
                <c:pt idx="6">
                  <c:v>47</c:v>
                </c:pt>
                <c:pt idx="7">
                  <c:v>39</c:v>
                </c:pt>
                <c:pt idx="8">
                  <c:v>44</c:v>
                </c:pt>
                <c:pt idx="9">
                  <c:v>37</c:v>
                </c:pt>
                <c:pt idx="10">
                  <c:v>33</c:v>
                </c:pt>
                <c:pt idx="11">
                  <c:v>54</c:v>
                </c:pt>
                <c:pt idx="12">
                  <c:v>66</c:v>
                </c:pt>
                <c:pt idx="13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2F-4EF8-9D3A-6C68E5A0F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678965056"/>
        <c:axId val="678967936"/>
        <c:axId val="0"/>
      </c:bar3DChart>
      <c:catAx>
        <c:axId val="67896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8967936"/>
        <c:crosses val="autoZero"/>
        <c:auto val="1"/>
        <c:lblAlgn val="ctr"/>
        <c:lblOffset val="100"/>
        <c:noMultiLvlLbl val="0"/>
      </c:catAx>
      <c:valAx>
        <c:axId val="67896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8965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Klubien kokojakauma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5AB2-445B-8FEC-5B916FFDE55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5AB2-445B-8FEC-5B916FFDE55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5AB2-445B-8FEC-5B916FFDE558}"/>
              </c:ext>
            </c:extLst>
          </c:dPt>
          <c:cat>
            <c:strRef>
              <c:f>Kokojakauma!$D$53:$D$55</c:f>
              <c:strCache>
                <c:ptCount val="3"/>
                <c:pt idx="0">
                  <c:v>alle 18 jäs</c:v>
                </c:pt>
                <c:pt idx="1">
                  <c:v>18-25 jäs</c:v>
                </c:pt>
                <c:pt idx="2">
                  <c:v>yli 25 jäs</c:v>
                </c:pt>
              </c:strCache>
            </c:strRef>
          </c:cat>
          <c:val>
            <c:numRef>
              <c:f>Kokojakauma!$E$53:$E$55</c:f>
              <c:numCache>
                <c:formatCode>0%</c:formatCode>
                <c:ptCount val="3"/>
                <c:pt idx="0">
                  <c:v>0.35754189944134079</c:v>
                </c:pt>
                <c:pt idx="1">
                  <c:v>0.32821229050279327</c:v>
                </c:pt>
                <c:pt idx="2">
                  <c:v>0.31424581005586594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DF-423C-8689-9B4157BDB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Kokojakauma!$V$3</c:f>
              <c:strCache>
                <c:ptCount val="1"/>
                <c:pt idx="0">
                  <c:v>Klubeja kpl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Kokojakauma!$T$4:$U$45</c:f>
              <c:multiLvlStrCache>
                <c:ptCount val="42"/>
                <c:lvl>
                  <c:pt idx="0">
                    <c:v>alle 18 jäs</c:v>
                  </c:pt>
                  <c:pt idx="1">
                    <c:v>18-25 jäs</c:v>
                  </c:pt>
                  <c:pt idx="2">
                    <c:v>yli 25 jäs</c:v>
                  </c:pt>
                  <c:pt idx="3">
                    <c:v>alle 18 jäs</c:v>
                  </c:pt>
                  <c:pt idx="4">
                    <c:v>18-25 jäs</c:v>
                  </c:pt>
                  <c:pt idx="5">
                    <c:v>yli 25 jäs</c:v>
                  </c:pt>
                  <c:pt idx="6">
                    <c:v>alle 18 jäs</c:v>
                  </c:pt>
                  <c:pt idx="7">
                    <c:v>18-25 jäs</c:v>
                  </c:pt>
                  <c:pt idx="8">
                    <c:v>yli 25 jäs</c:v>
                  </c:pt>
                  <c:pt idx="9">
                    <c:v>alle 18 jäs</c:v>
                  </c:pt>
                  <c:pt idx="10">
                    <c:v>18-25 jäs</c:v>
                  </c:pt>
                  <c:pt idx="11">
                    <c:v>yli 25 jäs</c:v>
                  </c:pt>
                  <c:pt idx="12">
                    <c:v>alle 18 jäs</c:v>
                  </c:pt>
                  <c:pt idx="13">
                    <c:v>18-25 jäs</c:v>
                  </c:pt>
                  <c:pt idx="14">
                    <c:v>yli 25 jäs</c:v>
                  </c:pt>
                  <c:pt idx="15">
                    <c:v>alle 18 jäs</c:v>
                  </c:pt>
                  <c:pt idx="16">
                    <c:v>18-25 jäs</c:v>
                  </c:pt>
                  <c:pt idx="17">
                    <c:v>yli 25 jäs</c:v>
                  </c:pt>
                  <c:pt idx="18">
                    <c:v>alle 18 jäs</c:v>
                  </c:pt>
                  <c:pt idx="19">
                    <c:v>18-25 jäs</c:v>
                  </c:pt>
                  <c:pt idx="20">
                    <c:v>yli 25 jäs</c:v>
                  </c:pt>
                  <c:pt idx="21">
                    <c:v>alle 18 jäs</c:v>
                  </c:pt>
                  <c:pt idx="22">
                    <c:v>18-25 jäs</c:v>
                  </c:pt>
                  <c:pt idx="23">
                    <c:v>yli 25 jäs</c:v>
                  </c:pt>
                  <c:pt idx="24">
                    <c:v>alle 18 jäs</c:v>
                  </c:pt>
                  <c:pt idx="25">
                    <c:v>18-25 jäs</c:v>
                  </c:pt>
                  <c:pt idx="26">
                    <c:v>yli 25 jäs</c:v>
                  </c:pt>
                  <c:pt idx="27">
                    <c:v>alle 18 jäs</c:v>
                  </c:pt>
                  <c:pt idx="28">
                    <c:v>18-25 jäs</c:v>
                  </c:pt>
                  <c:pt idx="29">
                    <c:v>yli 25 jäs</c:v>
                  </c:pt>
                  <c:pt idx="30">
                    <c:v>alle 18 jäs</c:v>
                  </c:pt>
                  <c:pt idx="31">
                    <c:v>18-25 jäs</c:v>
                  </c:pt>
                  <c:pt idx="32">
                    <c:v>yli 25 jäs</c:v>
                  </c:pt>
                  <c:pt idx="33">
                    <c:v>alle 18 jäs</c:v>
                  </c:pt>
                  <c:pt idx="34">
                    <c:v>18-25 jäs</c:v>
                  </c:pt>
                  <c:pt idx="35">
                    <c:v>yli 25 jäs</c:v>
                  </c:pt>
                  <c:pt idx="36">
                    <c:v>alle 18 jäs</c:v>
                  </c:pt>
                  <c:pt idx="37">
                    <c:v>18-25 jäs</c:v>
                  </c:pt>
                  <c:pt idx="38">
                    <c:v>yli 25 jäs</c:v>
                  </c:pt>
                  <c:pt idx="39">
                    <c:v>alle 18 jäs</c:v>
                  </c:pt>
                  <c:pt idx="40">
                    <c:v>18-25 jäs</c:v>
                  </c:pt>
                  <c:pt idx="41">
                    <c:v>yli 25 jäs</c:v>
                  </c:pt>
                </c:lvl>
                <c:lvl>
                  <c:pt idx="0">
                    <c:v>A</c:v>
                  </c:pt>
                  <c:pt idx="3">
                    <c:v>B</c:v>
                  </c:pt>
                  <c:pt idx="6">
                    <c:v>C</c:v>
                  </c:pt>
                  <c:pt idx="9">
                    <c:v>D</c:v>
                  </c:pt>
                  <c:pt idx="12">
                    <c:v>E</c:v>
                  </c:pt>
                  <c:pt idx="15">
                    <c:v>F</c:v>
                  </c:pt>
                  <c:pt idx="18">
                    <c:v>G</c:v>
                  </c:pt>
                  <c:pt idx="21">
                    <c:v>H</c:v>
                  </c:pt>
                  <c:pt idx="24">
                    <c:v>I</c:v>
                  </c:pt>
                  <c:pt idx="27">
                    <c:v>K</c:v>
                  </c:pt>
                  <c:pt idx="30">
                    <c:v>L</c:v>
                  </c:pt>
                  <c:pt idx="33">
                    <c:v>M</c:v>
                  </c:pt>
                  <c:pt idx="36">
                    <c:v>N</c:v>
                  </c:pt>
                  <c:pt idx="39">
                    <c:v>O</c:v>
                  </c:pt>
                </c:lvl>
              </c:multiLvlStrCache>
            </c:multiLvlStrRef>
          </c:cat>
          <c:val>
            <c:numRef>
              <c:f>Kokojakauma!$V$4:$V$45</c:f>
              <c:numCache>
                <c:formatCode>_-* #\ ##0\ _€_-;\-* #\ ##0\ _€_-;_-* "-"??\ _€_-;_-@_-</c:formatCode>
                <c:ptCount val="42"/>
                <c:pt idx="0">
                  <c:v>16</c:v>
                </c:pt>
                <c:pt idx="1">
                  <c:v>22</c:v>
                </c:pt>
                <c:pt idx="2">
                  <c:v>31</c:v>
                </c:pt>
                <c:pt idx="3">
                  <c:v>20</c:v>
                </c:pt>
                <c:pt idx="4">
                  <c:v>12</c:v>
                </c:pt>
                <c:pt idx="5">
                  <c:v>9</c:v>
                </c:pt>
                <c:pt idx="6">
                  <c:v>19</c:v>
                </c:pt>
                <c:pt idx="7">
                  <c:v>24</c:v>
                </c:pt>
                <c:pt idx="8">
                  <c:v>30</c:v>
                </c:pt>
                <c:pt idx="9">
                  <c:v>15</c:v>
                </c:pt>
                <c:pt idx="10">
                  <c:v>17</c:v>
                </c:pt>
                <c:pt idx="11">
                  <c:v>17</c:v>
                </c:pt>
                <c:pt idx="12">
                  <c:v>24</c:v>
                </c:pt>
                <c:pt idx="13">
                  <c:v>23</c:v>
                </c:pt>
                <c:pt idx="14">
                  <c:v>18</c:v>
                </c:pt>
                <c:pt idx="15">
                  <c:v>16</c:v>
                </c:pt>
                <c:pt idx="16">
                  <c:v>19</c:v>
                </c:pt>
                <c:pt idx="17">
                  <c:v>19</c:v>
                </c:pt>
                <c:pt idx="18">
                  <c:v>19</c:v>
                </c:pt>
                <c:pt idx="19">
                  <c:v>17</c:v>
                </c:pt>
                <c:pt idx="20">
                  <c:v>10</c:v>
                </c:pt>
                <c:pt idx="21">
                  <c:v>6</c:v>
                </c:pt>
                <c:pt idx="22">
                  <c:v>18</c:v>
                </c:pt>
                <c:pt idx="23">
                  <c:v>15</c:v>
                </c:pt>
                <c:pt idx="24">
                  <c:v>22</c:v>
                </c:pt>
                <c:pt idx="25">
                  <c:v>15</c:v>
                </c:pt>
                <c:pt idx="26">
                  <c:v>7</c:v>
                </c:pt>
                <c:pt idx="27">
                  <c:v>10</c:v>
                </c:pt>
                <c:pt idx="28">
                  <c:v>12</c:v>
                </c:pt>
                <c:pt idx="29">
                  <c:v>15</c:v>
                </c:pt>
                <c:pt idx="30">
                  <c:v>11</c:v>
                </c:pt>
                <c:pt idx="31">
                  <c:v>10</c:v>
                </c:pt>
                <c:pt idx="32">
                  <c:v>11</c:v>
                </c:pt>
                <c:pt idx="33">
                  <c:v>18</c:v>
                </c:pt>
                <c:pt idx="34">
                  <c:v>14</c:v>
                </c:pt>
                <c:pt idx="35">
                  <c:v>22</c:v>
                </c:pt>
                <c:pt idx="36">
                  <c:v>33</c:v>
                </c:pt>
                <c:pt idx="37">
                  <c:v>18</c:v>
                </c:pt>
                <c:pt idx="38">
                  <c:v>15</c:v>
                </c:pt>
                <c:pt idx="39">
                  <c:v>27</c:v>
                </c:pt>
                <c:pt idx="40">
                  <c:v>14</c:v>
                </c:pt>
                <c:pt idx="4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1D-44EA-82F6-BAA47FD4A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02412543"/>
        <c:axId val="1002389503"/>
      </c:barChart>
      <c:catAx>
        <c:axId val="10024125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002389503"/>
        <c:crosses val="autoZero"/>
        <c:auto val="1"/>
        <c:lblAlgn val="ctr"/>
        <c:lblOffset val="100"/>
        <c:noMultiLvlLbl val="0"/>
      </c:catAx>
      <c:valAx>
        <c:axId val="10023895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0024125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Kokojakauma!$D$63</c:f>
              <c:strCache>
                <c:ptCount val="1"/>
                <c:pt idx="0">
                  <c:v>jäseniä ka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Kokojakauma!$C$64:$C$77</c:f>
              <c:strCache>
                <c:ptCount val="1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K</c:v>
                </c:pt>
                <c:pt idx="10">
                  <c:v>L</c:v>
                </c:pt>
                <c:pt idx="11">
                  <c:v>M</c:v>
                </c:pt>
                <c:pt idx="12">
                  <c:v>N</c:v>
                </c:pt>
                <c:pt idx="13">
                  <c:v>O</c:v>
                </c:pt>
              </c:strCache>
            </c:strRef>
          </c:cat>
          <c:val>
            <c:numRef>
              <c:f>Kokojakauma!$D$64:$D$77</c:f>
              <c:numCache>
                <c:formatCode>General</c:formatCode>
                <c:ptCount val="14"/>
                <c:pt idx="0">
                  <c:v>24</c:v>
                </c:pt>
                <c:pt idx="1">
                  <c:v>19</c:v>
                </c:pt>
                <c:pt idx="2">
                  <c:v>23</c:v>
                </c:pt>
                <c:pt idx="3">
                  <c:v>23</c:v>
                </c:pt>
                <c:pt idx="4">
                  <c:v>21</c:v>
                </c:pt>
                <c:pt idx="5">
                  <c:v>23</c:v>
                </c:pt>
                <c:pt idx="6">
                  <c:v>19</c:v>
                </c:pt>
                <c:pt idx="7">
                  <c:v>24</c:v>
                </c:pt>
                <c:pt idx="8">
                  <c:v>19</c:v>
                </c:pt>
                <c:pt idx="9">
                  <c:v>23</c:v>
                </c:pt>
                <c:pt idx="10">
                  <c:v>23</c:v>
                </c:pt>
                <c:pt idx="11">
                  <c:v>23</c:v>
                </c:pt>
                <c:pt idx="12">
                  <c:v>20</c:v>
                </c:pt>
                <c:pt idx="13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34-4E20-8ECE-A6EF9A668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84446991"/>
        <c:axId val="984461871"/>
      </c:barChart>
      <c:catAx>
        <c:axId val="984446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984461871"/>
        <c:crosses val="autoZero"/>
        <c:auto val="1"/>
        <c:lblAlgn val="ctr"/>
        <c:lblOffset val="100"/>
        <c:noMultiLvlLbl val="0"/>
      </c:catAx>
      <c:valAx>
        <c:axId val="984461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9844469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Pienimmät</a:t>
            </a:r>
            <a:r>
              <a:rPr lang="en-US" baseline="0"/>
              <a:t> ja isoimmat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D82-4E3C-A2FE-C05B76F5E30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D82-4E3C-A2FE-C05B76F5E30A}"/>
              </c:ext>
            </c:extLst>
          </c:dPt>
          <c:cat>
            <c:strRef>
              <c:f>'Pienet ja isot'!$D$38:$D$39</c:f>
              <c:strCache>
                <c:ptCount val="2"/>
                <c:pt idx="0">
                  <c:v>10 tai alle</c:v>
                </c:pt>
                <c:pt idx="1">
                  <c:v>40 tai yli</c:v>
                </c:pt>
              </c:strCache>
            </c:strRef>
          </c:cat>
          <c:val>
            <c:numRef>
              <c:f>'Pienet ja isot'!$E$38:$E$39</c:f>
              <c:numCache>
                <c:formatCode>0%</c:formatCode>
                <c:ptCount val="2"/>
                <c:pt idx="0">
                  <c:v>0.75714285714285712</c:v>
                </c:pt>
                <c:pt idx="1">
                  <c:v>0.24285714285714285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D82-4E3C-A2FE-C05B76F5E3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578633</xdr:colOff>
      <xdr:row>16</xdr:row>
      <xdr:rowOff>18883</xdr:rowOff>
    </xdr:from>
    <xdr:to>
      <xdr:col>7</xdr:col>
      <xdr:colOff>800100</xdr:colOff>
      <xdr:row>36</xdr:row>
      <xdr:rowOff>123824</xdr:rowOff>
    </xdr:to>
    <xdr:graphicFrame macro="">
      <xdr:nvGraphicFramePr>
        <xdr:cNvPr id="4" name="Kaavio 3">
          <a:extLst>
            <a:ext uri="{FF2B5EF4-FFF2-40B4-BE49-F238E27FC236}">
              <a16:creationId xmlns:a16="http://schemas.microsoft.com/office/drawing/2014/main" id="{D0B93B1A-6883-4349-BC25-D44AD805E5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396</xdr:colOff>
      <xdr:row>21</xdr:row>
      <xdr:rowOff>107156</xdr:rowOff>
    </xdr:from>
    <xdr:to>
      <xdr:col>16</xdr:col>
      <xdr:colOff>547687</xdr:colOff>
      <xdr:row>37</xdr:row>
      <xdr:rowOff>95249</xdr:rowOff>
    </xdr:to>
    <xdr:graphicFrame macro="">
      <xdr:nvGraphicFramePr>
        <xdr:cNvPr id="3" name="Kaavio 2">
          <a:extLst>
            <a:ext uri="{FF2B5EF4-FFF2-40B4-BE49-F238E27FC236}">
              <a16:creationId xmlns:a16="http://schemas.microsoft.com/office/drawing/2014/main" id="{AF0041A6-93BC-BCC9-814E-58A85AEF18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200025</xdr:colOff>
      <xdr:row>21</xdr:row>
      <xdr:rowOff>76200</xdr:rowOff>
    </xdr:from>
    <xdr:to>
      <xdr:col>15</xdr:col>
      <xdr:colOff>504825</xdr:colOff>
      <xdr:row>35</xdr:row>
      <xdr:rowOff>63500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88762A91-906C-4620-B30F-56BE9E508A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200025</xdr:colOff>
      <xdr:row>21</xdr:row>
      <xdr:rowOff>76200</xdr:rowOff>
    </xdr:from>
    <xdr:to>
      <xdr:col>15</xdr:col>
      <xdr:colOff>504825</xdr:colOff>
      <xdr:row>35</xdr:row>
      <xdr:rowOff>63500</xdr:rowOff>
    </xdr:to>
    <xdr:graphicFrame macro="">
      <xdr:nvGraphicFramePr>
        <xdr:cNvPr id="3" name="Kaavio 2">
          <a:extLst>
            <a:ext uri="{FF2B5EF4-FFF2-40B4-BE49-F238E27FC236}">
              <a16:creationId xmlns:a16="http://schemas.microsoft.com/office/drawing/2014/main" id="{AC241F78-8585-4534-BB25-8862F752EB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583140</xdr:colOff>
      <xdr:row>1</xdr:row>
      <xdr:rowOff>168275</xdr:rowOff>
    </xdr:from>
    <xdr:to>
      <xdr:col>13</xdr:col>
      <xdr:colOff>208138</xdr:colOff>
      <xdr:row>18</xdr:row>
      <xdr:rowOff>69850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2760375B-7E44-1E16-5CA3-F4538BD864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578555</xdr:colOff>
      <xdr:row>1</xdr:row>
      <xdr:rowOff>148873</xdr:rowOff>
    </xdr:from>
    <xdr:to>
      <xdr:col>21</xdr:col>
      <xdr:colOff>296333</xdr:colOff>
      <xdr:row>13</xdr:row>
      <xdr:rowOff>225073</xdr:rowOff>
    </xdr:to>
    <xdr:graphicFrame macro="">
      <xdr:nvGraphicFramePr>
        <xdr:cNvPr id="3" name="Kaavio 2">
          <a:extLst>
            <a:ext uri="{FF2B5EF4-FFF2-40B4-BE49-F238E27FC236}">
              <a16:creationId xmlns:a16="http://schemas.microsoft.com/office/drawing/2014/main" id="{2EC9A151-7394-B26C-EBC1-B2BCC8CE64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21</xdr:row>
      <xdr:rowOff>76200</xdr:rowOff>
    </xdr:from>
    <xdr:to>
      <xdr:col>15</xdr:col>
      <xdr:colOff>504825</xdr:colOff>
      <xdr:row>35</xdr:row>
      <xdr:rowOff>63500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038FC90A-02DA-E084-BC55-A955B58F860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21</xdr:row>
      <xdr:rowOff>76200</xdr:rowOff>
    </xdr:from>
    <xdr:to>
      <xdr:col>15</xdr:col>
      <xdr:colOff>504825</xdr:colOff>
      <xdr:row>35</xdr:row>
      <xdr:rowOff>63500</xdr:rowOff>
    </xdr:to>
    <xdr:graphicFrame macro="">
      <xdr:nvGraphicFramePr>
        <xdr:cNvPr id="3" name="Kaavio 2">
          <a:extLst>
            <a:ext uri="{FF2B5EF4-FFF2-40B4-BE49-F238E27FC236}">
              <a16:creationId xmlns:a16="http://schemas.microsoft.com/office/drawing/2014/main" id="{336B6369-FD8B-070B-DBEE-234B9E5825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14111</xdr:colOff>
      <xdr:row>49</xdr:row>
      <xdr:rowOff>141817</xdr:rowOff>
    </xdr:from>
    <xdr:to>
      <xdr:col>16</xdr:col>
      <xdr:colOff>261055</xdr:colOff>
      <xdr:row>61</xdr:row>
      <xdr:rowOff>203906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3CA274F8-88BA-EC09-C979-4664AE5735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192314</xdr:colOff>
      <xdr:row>2</xdr:row>
      <xdr:rowOff>33564</xdr:rowOff>
    </xdr:from>
    <xdr:to>
      <xdr:col>36</xdr:col>
      <xdr:colOff>272143</xdr:colOff>
      <xdr:row>23</xdr:row>
      <xdr:rowOff>108857</xdr:rowOff>
    </xdr:to>
    <xdr:graphicFrame macro="">
      <xdr:nvGraphicFramePr>
        <xdr:cNvPr id="3" name="Kaavio 2">
          <a:extLst>
            <a:ext uri="{FF2B5EF4-FFF2-40B4-BE49-F238E27FC236}">
              <a16:creationId xmlns:a16="http://schemas.microsoft.com/office/drawing/2014/main" id="{62FD8EA2-51FD-2C56-CB7B-F9CA8DCAEC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13607</xdr:colOff>
      <xdr:row>62</xdr:row>
      <xdr:rowOff>111577</xdr:rowOff>
    </xdr:from>
    <xdr:to>
      <xdr:col>17</xdr:col>
      <xdr:colOff>108857</xdr:colOff>
      <xdr:row>77</xdr:row>
      <xdr:rowOff>72571</xdr:rowOff>
    </xdr:to>
    <xdr:graphicFrame macro="">
      <xdr:nvGraphicFramePr>
        <xdr:cNvPr id="4" name="Kaavio 3">
          <a:extLst>
            <a:ext uri="{FF2B5EF4-FFF2-40B4-BE49-F238E27FC236}">
              <a16:creationId xmlns:a16="http://schemas.microsoft.com/office/drawing/2014/main" id="{82059FC0-7245-D268-13D2-F0E715B29A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14111</xdr:colOff>
      <xdr:row>34</xdr:row>
      <xdr:rowOff>141817</xdr:rowOff>
    </xdr:from>
    <xdr:to>
      <xdr:col>16</xdr:col>
      <xdr:colOff>261055</xdr:colOff>
      <xdr:row>45</xdr:row>
      <xdr:rowOff>0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FDB8F9FC-1170-41CC-99E6-909901FD1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46B12-7D11-4E8A-BB37-EB5299BE91E1}">
  <dimension ref="B1:J15"/>
  <sheetViews>
    <sheetView zoomScaleNormal="100" workbookViewId="0">
      <selection activeCell="N12" sqref="N12"/>
    </sheetView>
  </sheetViews>
  <sheetFormatPr defaultColWidth="8.77734375" defaultRowHeight="14.4" x14ac:dyDescent="0.3"/>
  <cols>
    <col min="1" max="1" width="3.33203125" style="13" customWidth="1"/>
    <col min="2" max="2" width="20.21875" style="13" customWidth="1"/>
    <col min="3" max="3" width="18.88671875" style="13" customWidth="1"/>
    <col min="4" max="4" width="8.44140625" style="13" customWidth="1"/>
    <col min="5" max="5" width="12.33203125" style="13" customWidth="1"/>
    <col min="6" max="6" width="8.77734375" style="13"/>
    <col min="7" max="7" width="7.33203125" style="13" customWidth="1"/>
    <col min="8" max="8" width="24.21875" style="13" customWidth="1"/>
    <col min="9" max="16384" width="8.77734375" style="13"/>
  </cols>
  <sheetData>
    <row r="1" spans="2:10" ht="15.6" x14ac:dyDescent="0.3">
      <c r="B1" s="2"/>
      <c r="C1" s="2"/>
      <c r="D1" s="2"/>
      <c r="E1" s="2"/>
      <c r="F1" s="2"/>
      <c r="G1" s="2"/>
      <c r="H1" s="2"/>
      <c r="I1" s="2"/>
      <c r="J1" s="2"/>
    </row>
    <row r="2" spans="2:10" ht="15.6" x14ac:dyDescent="0.3">
      <c r="B2" s="2"/>
      <c r="C2" s="2"/>
      <c r="D2" s="2"/>
      <c r="E2" s="80" t="s">
        <v>63</v>
      </c>
      <c r="F2" s="81">
        <v>2026</v>
      </c>
      <c r="G2" s="81"/>
      <c r="H2" s="2"/>
      <c r="I2" s="2"/>
      <c r="J2" s="2"/>
    </row>
    <row r="3" spans="2:10" ht="15.6" x14ac:dyDescent="0.3">
      <c r="B3" s="2" t="s">
        <v>44</v>
      </c>
      <c r="C3" s="2"/>
      <c r="D3" s="2"/>
      <c r="E3" s="82">
        <f>SUM('2025-26 jäsenet'!P18)</f>
        <v>15560</v>
      </c>
      <c r="F3" s="2" t="s">
        <v>39</v>
      </c>
      <c r="G3" s="2"/>
      <c r="H3" s="2" t="s">
        <v>50</v>
      </c>
      <c r="I3" s="83">
        <f>SUM('2025-26 jäsenet'!Q18)</f>
        <v>-67</v>
      </c>
      <c r="J3" s="2" t="s">
        <v>39</v>
      </c>
    </row>
    <row r="4" spans="2:10" ht="15.6" x14ac:dyDescent="0.3">
      <c r="B4" s="2"/>
      <c r="C4" s="2"/>
      <c r="D4" s="2"/>
      <c r="E4" s="2"/>
      <c r="F4" s="2"/>
      <c r="G4" s="2"/>
      <c r="H4" s="2"/>
      <c r="I4" s="2"/>
      <c r="J4" s="2"/>
    </row>
    <row r="5" spans="2:10" ht="15.6" x14ac:dyDescent="0.3">
      <c r="B5" s="2" t="s">
        <v>53</v>
      </c>
      <c r="C5" s="2"/>
      <c r="D5" s="2"/>
      <c r="E5" s="2">
        <f>SUM('2025-26 jäsenet'!S18)</f>
        <v>629</v>
      </c>
      <c r="F5" s="2" t="s">
        <v>39</v>
      </c>
      <c r="G5" s="2"/>
      <c r="H5" s="2"/>
      <c r="I5" s="2"/>
      <c r="J5" s="2"/>
    </row>
    <row r="6" spans="2:10" ht="15.6" x14ac:dyDescent="0.3">
      <c r="B6" s="2" t="s">
        <v>54</v>
      </c>
      <c r="C6" s="2"/>
      <c r="D6" s="2"/>
      <c r="E6" s="2">
        <f>SUM('2025-26 jäsenet'!T18)</f>
        <v>696</v>
      </c>
      <c r="F6" s="2" t="s">
        <v>39</v>
      </c>
      <c r="G6" s="2"/>
      <c r="H6" s="2"/>
      <c r="I6" s="2"/>
      <c r="J6" s="2"/>
    </row>
    <row r="7" spans="2:10" ht="15.6" x14ac:dyDescent="0.3">
      <c r="B7" s="2" t="s">
        <v>47</v>
      </c>
      <c r="C7" s="2"/>
      <c r="D7" s="2"/>
      <c r="E7" s="2">
        <v>22</v>
      </c>
      <c r="F7" s="2" t="s">
        <v>39</v>
      </c>
      <c r="G7" s="2"/>
      <c r="H7" s="2" t="s">
        <v>50</v>
      </c>
      <c r="I7" s="2">
        <f>SUM('Uusia jäs'!P17)</f>
        <v>318</v>
      </c>
      <c r="J7" s="2" t="s">
        <v>39</v>
      </c>
    </row>
    <row r="8" spans="2:10" ht="15.6" x14ac:dyDescent="0.3">
      <c r="B8" s="2"/>
      <c r="C8" s="2"/>
      <c r="D8" s="2"/>
      <c r="E8" s="2"/>
      <c r="F8" s="2"/>
      <c r="G8" s="2"/>
      <c r="H8" s="2"/>
      <c r="I8" s="2"/>
      <c r="J8" s="2"/>
    </row>
    <row r="9" spans="2:10" ht="15.6" x14ac:dyDescent="0.3">
      <c r="B9" s="2" t="s">
        <v>51</v>
      </c>
      <c r="C9" s="2"/>
      <c r="D9" s="2"/>
      <c r="E9" s="2">
        <f>SUM(Klubeja!S17)</f>
        <v>716</v>
      </c>
      <c r="F9" s="2" t="s">
        <v>39</v>
      </c>
      <c r="G9" s="2"/>
      <c r="H9" s="2" t="s">
        <v>50</v>
      </c>
      <c r="I9" s="2">
        <f>SUM(Klubeja!Q17)</f>
        <v>-12</v>
      </c>
      <c r="J9" s="2" t="s">
        <v>39</v>
      </c>
    </row>
    <row r="10" spans="2:10" ht="15.6" x14ac:dyDescent="0.3">
      <c r="B10" s="2"/>
      <c r="C10" s="2"/>
      <c r="D10" s="2"/>
      <c r="E10" s="2"/>
      <c r="F10" s="2"/>
      <c r="G10" s="2"/>
      <c r="H10" s="2"/>
      <c r="I10" s="2"/>
      <c r="J10" s="2"/>
    </row>
    <row r="11" spans="2:10" ht="15.6" x14ac:dyDescent="0.3">
      <c r="B11" s="2"/>
      <c r="C11" s="80">
        <v>45838</v>
      </c>
      <c r="D11" s="2" t="s">
        <v>46</v>
      </c>
      <c r="E11" s="80" t="s">
        <v>63</v>
      </c>
      <c r="F11" s="81">
        <v>2026</v>
      </c>
      <c r="G11" s="2" t="s">
        <v>46</v>
      </c>
      <c r="H11" s="2"/>
      <c r="I11" s="2"/>
      <c r="J11" s="2"/>
    </row>
    <row r="12" spans="2:10" ht="15.6" x14ac:dyDescent="0.3">
      <c r="B12" s="2" t="s">
        <v>28</v>
      </c>
      <c r="C12" s="2">
        <v>243</v>
      </c>
      <c r="D12" s="59">
        <f>SUM(C12/C15)</f>
        <v>0.33703190013869627</v>
      </c>
      <c r="E12" s="58">
        <f>SUM(Kokojakauma!F53)</f>
        <v>256</v>
      </c>
      <c r="F12" s="2" t="s">
        <v>39</v>
      </c>
      <c r="G12" s="84">
        <f>SUM(Kokojakauma!E53)</f>
        <v>0.35754189944134079</v>
      </c>
      <c r="H12" s="2" t="s">
        <v>50</v>
      </c>
      <c r="I12" s="83">
        <f>SUM(Kokojakauma!R46)</f>
        <v>13</v>
      </c>
      <c r="J12" s="2" t="s">
        <v>39</v>
      </c>
    </row>
    <row r="13" spans="2:10" ht="15.6" x14ac:dyDescent="0.3">
      <c r="B13" s="2" t="s">
        <v>30</v>
      </c>
      <c r="C13" s="2">
        <v>269</v>
      </c>
      <c r="D13" s="59">
        <f>SUM(C13/C15)</f>
        <v>0.37309292649098474</v>
      </c>
      <c r="E13" s="58">
        <f>SUM(Kokojakauma!F54)</f>
        <v>235</v>
      </c>
      <c r="F13" s="2" t="s">
        <v>39</v>
      </c>
      <c r="G13" s="84">
        <f>SUM(Kokojakauma!E54)</f>
        <v>0.32821229050279327</v>
      </c>
      <c r="H13" s="2" t="s">
        <v>50</v>
      </c>
      <c r="I13" s="83">
        <f>SUM(Kokojakauma!R47)</f>
        <v>-34</v>
      </c>
      <c r="J13" s="2" t="s">
        <v>39</v>
      </c>
    </row>
    <row r="14" spans="2:10" ht="15.6" x14ac:dyDescent="0.3">
      <c r="B14" s="2" t="s">
        <v>29</v>
      </c>
      <c r="C14" s="2">
        <v>209</v>
      </c>
      <c r="D14" s="59">
        <f>SUM(C14/C15)</f>
        <v>0.28987517337031898</v>
      </c>
      <c r="E14" s="58">
        <f>SUM(Kokojakauma!F55)</f>
        <v>225</v>
      </c>
      <c r="F14" s="2" t="s">
        <v>39</v>
      </c>
      <c r="G14" s="84">
        <f>SUM(Kokojakauma!E55)</f>
        <v>0.31424581005586594</v>
      </c>
      <c r="H14" s="2" t="s">
        <v>50</v>
      </c>
      <c r="I14" s="83">
        <f>SUM(Kokojakauma!R48)</f>
        <v>16</v>
      </c>
      <c r="J14" s="2" t="s">
        <v>39</v>
      </c>
    </row>
    <row r="15" spans="2:10" ht="15.6" x14ac:dyDescent="0.3">
      <c r="B15" s="2" t="s">
        <v>56</v>
      </c>
      <c r="C15" s="2">
        <f>SUM(C12:C14)</f>
        <v>721</v>
      </c>
      <c r="D15" s="2"/>
      <c r="E15" s="58">
        <f>SUM(E12:E14)</f>
        <v>716</v>
      </c>
      <c r="F15" s="2"/>
      <c r="G15" s="2"/>
      <c r="H15" s="2"/>
      <c r="I15" s="2"/>
      <c r="J15" s="2"/>
    </row>
  </sheetData>
  <pageMargins left="0.7" right="0.7" top="0.75" bottom="0.75" header="0.3" footer="0.3"/>
  <pageSetup paperSize="9" orientation="landscape" r:id="rId1"/>
  <ignoredErrors>
    <ignoredError sqref="C15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37"/>
  <sheetViews>
    <sheetView topLeftCell="A3" zoomScaleNormal="100" workbookViewId="0">
      <selection activeCell="S6" sqref="S6"/>
    </sheetView>
  </sheetViews>
  <sheetFormatPr defaultColWidth="9.109375" defaultRowHeight="17.399999999999999" x14ac:dyDescent="0.3"/>
  <cols>
    <col min="1" max="1" width="4.21875" style="2" customWidth="1"/>
    <col min="2" max="2" width="6.88671875" style="4" customWidth="1"/>
    <col min="3" max="3" width="9" style="2" customWidth="1"/>
    <col min="4" max="12" width="7.5546875" style="2" customWidth="1"/>
    <col min="13" max="13" width="8.77734375" style="2" customWidth="1"/>
    <col min="14" max="14" width="7.6640625" style="2" customWidth="1"/>
    <col min="15" max="15" width="7.5546875" style="2" customWidth="1"/>
    <col min="16" max="16" width="10.77734375" style="6" bestFit="1" customWidth="1"/>
    <col min="17" max="17" width="9.109375" style="7" customWidth="1"/>
    <col min="18" max="18" width="5.109375" style="2" bestFit="1" customWidth="1"/>
    <col min="19" max="19" width="13" style="2" customWidth="1"/>
    <col min="20" max="20" width="12.77734375" style="2" customWidth="1"/>
    <col min="21" max="21" width="9.21875" style="2" bestFit="1" customWidth="1"/>
    <col min="22" max="22" width="15.44140625" style="2" bestFit="1" customWidth="1"/>
    <col min="23" max="23" width="22.33203125" style="2" customWidth="1"/>
    <col min="24" max="16384" width="9.109375" style="2"/>
  </cols>
  <sheetData>
    <row r="1" spans="2:23" s="4" customFormat="1" ht="16.95" customHeight="1" x14ac:dyDescent="0.3">
      <c r="B1" s="4" t="s">
        <v>26</v>
      </c>
      <c r="P1" s="6"/>
      <c r="Q1" s="7"/>
    </row>
    <row r="2" spans="2:23" s="5" customFormat="1" ht="16.95" customHeight="1" x14ac:dyDescent="0.3">
      <c r="B2" s="42"/>
      <c r="C2" s="20">
        <v>45839</v>
      </c>
      <c r="D2" s="21"/>
      <c r="E2" s="22"/>
      <c r="F2" s="22"/>
      <c r="G2" s="22"/>
      <c r="H2" s="22"/>
      <c r="I2" s="22"/>
      <c r="J2" s="22"/>
      <c r="K2" s="22"/>
      <c r="L2" s="22"/>
      <c r="M2" s="32"/>
      <c r="N2" s="22"/>
      <c r="O2" s="22"/>
      <c r="P2" s="23"/>
      <c r="Q2" s="21"/>
      <c r="R2" s="22"/>
      <c r="S2" s="22"/>
      <c r="T2" s="22"/>
      <c r="U2" s="22"/>
      <c r="V2" s="22"/>
    </row>
    <row r="3" spans="2:23" s="19" customFormat="1" ht="51.45" customHeight="1" x14ac:dyDescent="0.3">
      <c r="B3" s="37" t="s">
        <v>14</v>
      </c>
      <c r="C3" s="40"/>
      <c r="D3" s="41">
        <v>7</v>
      </c>
      <c r="E3" s="41">
        <v>8</v>
      </c>
      <c r="F3" s="41">
        <v>9</v>
      </c>
      <c r="G3" s="41">
        <v>10</v>
      </c>
      <c r="H3" s="41">
        <v>11</v>
      </c>
      <c r="I3" s="41">
        <v>12</v>
      </c>
      <c r="J3" s="41">
        <v>1</v>
      </c>
      <c r="K3" s="41">
        <v>2</v>
      </c>
      <c r="L3" s="41">
        <v>3</v>
      </c>
      <c r="M3" s="41">
        <v>4</v>
      </c>
      <c r="N3" s="41">
        <v>5</v>
      </c>
      <c r="O3" s="41">
        <v>6</v>
      </c>
      <c r="P3" s="38" t="s">
        <v>19</v>
      </c>
      <c r="Q3" s="41" t="s">
        <v>16</v>
      </c>
      <c r="S3" s="41" t="s">
        <v>21</v>
      </c>
      <c r="T3" s="41" t="s">
        <v>22</v>
      </c>
      <c r="V3" s="41" t="s">
        <v>38</v>
      </c>
      <c r="W3" s="41" t="s">
        <v>25</v>
      </c>
    </row>
    <row r="4" spans="2:23" ht="16.95" customHeight="1" x14ac:dyDescent="0.3">
      <c r="B4" s="39" t="s">
        <v>0</v>
      </c>
      <c r="C4" s="24">
        <v>1676</v>
      </c>
      <c r="D4" s="24">
        <v>-4</v>
      </c>
      <c r="E4" s="24">
        <v>-7</v>
      </c>
      <c r="F4" s="24">
        <v>-23</v>
      </c>
      <c r="G4" s="24">
        <v>2</v>
      </c>
      <c r="H4" s="24">
        <v>5</v>
      </c>
      <c r="I4" s="24">
        <v>-9</v>
      </c>
      <c r="J4" s="24">
        <v>5</v>
      </c>
      <c r="K4" s="24">
        <v>2</v>
      </c>
      <c r="L4" s="24"/>
      <c r="M4" s="24"/>
      <c r="N4" s="24"/>
      <c r="O4" s="34"/>
      <c r="P4" s="44">
        <f t="shared" ref="P4:P16" si="0">SUM(C4:O4)</f>
        <v>1647</v>
      </c>
      <c r="Q4" s="48">
        <f>SUM(P4-C4)</f>
        <v>-29</v>
      </c>
      <c r="R4" s="1"/>
      <c r="S4" s="29">
        <v>51</v>
      </c>
      <c r="T4" s="106">
        <v>80</v>
      </c>
      <c r="V4" s="49">
        <f>SUM(Q4/P4)</f>
        <v>-1.7607771706132362E-2</v>
      </c>
      <c r="W4" s="49">
        <f>SUM(S4/P4)</f>
        <v>3.0965391621129327E-2</v>
      </c>
    </row>
    <row r="5" spans="2:23" ht="16.95" customHeight="1" x14ac:dyDescent="0.3">
      <c r="B5" s="39" t="s">
        <v>1</v>
      </c>
      <c r="C5" s="26">
        <v>778</v>
      </c>
      <c r="D5" s="26">
        <v>1</v>
      </c>
      <c r="E5" s="26">
        <v>1</v>
      </c>
      <c r="F5" s="26">
        <v>3</v>
      </c>
      <c r="G5" s="26">
        <v>5</v>
      </c>
      <c r="H5" s="26">
        <v>-3</v>
      </c>
      <c r="I5" s="26">
        <v>-6</v>
      </c>
      <c r="J5" s="26">
        <v>1</v>
      </c>
      <c r="K5" s="26">
        <v>2</v>
      </c>
      <c r="L5" s="26"/>
      <c r="M5" s="26"/>
      <c r="N5" s="26"/>
      <c r="O5" s="34"/>
      <c r="P5" s="44">
        <f t="shared" si="0"/>
        <v>782</v>
      </c>
      <c r="Q5" s="48">
        <f>SUM(P5-C5)</f>
        <v>4</v>
      </c>
      <c r="R5" s="1"/>
      <c r="S5" s="29">
        <v>38</v>
      </c>
      <c r="T5" s="120">
        <v>34</v>
      </c>
      <c r="V5" s="49">
        <f t="shared" ref="V5:V18" si="1">SUM(Q5/P5)</f>
        <v>5.1150895140664966E-3</v>
      </c>
      <c r="W5" s="49">
        <f t="shared" ref="W5:W18" si="2">SUM(S5/P5)</f>
        <v>4.859335038363171E-2</v>
      </c>
    </row>
    <row r="6" spans="2:23" ht="16.95" customHeight="1" x14ac:dyDescent="0.3">
      <c r="B6" s="39" t="s">
        <v>2</v>
      </c>
      <c r="C6" s="26">
        <v>1699</v>
      </c>
      <c r="D6" s="26">
        <v>-1</v>
      </c>
      <c r="E6" s="26">
        <v>0</v>
      </c>
      <c r="F6" s="26">
        <v>9</v>
      </c>
      <c r="G6" s="26">
        <v>8</v>
      </c>
      <c r="H6" s="26">
        <v>-2</v>
      </c>
      <c r="I6" s="26">
        <v>-2</v>
      </c>
      <c r="J6" s="26">
        <v>2</v>
      </c>
      <c r="K6" s="26">
        <v>-3</v>
      </c>
      <c r="L6" s="26"/>
      <c r="M6" s="26"/>
      <c r="N6" s="26"/>
      <c r="O6" s="34"/>
      <c r="P6" s="44">
        <f t="shared" si="0"/>
        <v>1710</v>
      </c>
      <c r="Q6" s="48">
        <f>SUM(P6-C6)</f>
        <v>11</v>
      </c>
      <c r="R6" s="1"/>
      <c r="S6" s="29">
        <v>88</v>
      </c>
      <c r="T6" s="106">
        <v>77</v>
      </c>
      <c r="V6" s="49">
        <f t="shared" si="1"/>
        <v>6.4327485380116962E-3</v>
      </c>
      <c r="W6" s="49">
        <f t="shared" si="2"/>
        <v>5.146198830409357E-2</v>
      </c>
    </row>
    <row r="7" spans="2:23" ht="16.95" customHeight="1" x14ac:dyDescent="0.3">
      <c r="B7" s="39" t="s">
        <v>3</v>
      </c>
      <c r="C7" s="26">
        <v>1130</v>
      </c>
      <c r="D7" s="26">
        <v>-4</v>
      </c>
      <c r="E7" s="26">
        <v>-2</v>
      </c>
      <c r="F7" s="26">
        <v>-7</v>
      </c>
      <c r="G7" s="26">
        <v>2</v>
      </c>
      <c r="H7" s="26">
        <v>6</v>
      </c>
      <c r="I7" s="26">
        <v>0</v>
      </c>
      <c r="J7" s="26">
        <v>5</v>
      </c>
      <c r="K7" s="26">
        <v>-3</v>
      </c>
      <c r="L7" s="26"/>
      <c r="M7" s="26"/>
      <c r="N7" s="26"/>
      <c r="O7" s="34"/>
      <c r="P7" s="44">
        <f t="shared" si="0"/>
        <v>1127</v>
      </c>
      <c r="Q7" s="48">
        <f t="shared" ref="Q7:Q17" si="3">SUM(P7-C7)</f>
        <v>-3</v>
      </c>
      <c r="R7" s="1"/>
      <c r="S7" s="29">
        <v>42</v>
      </c>
      <c r="T7" s="106">
        <v>45</v>
      </c>
      <c r="V7" s="49">
        <f t="shared" si="1"/>
        <v>-2.6619343389529724E-3</v>
      </c>
      <c r="W7" s="49">
        <f t="shared" si="2"/>
        <v>3.7267080745341616E-2</v>
      </c>
    </row>
    <row r="8" spans="2:23" ht="16.95" customHeight="1" x14ac:dyDescent="0.3">
      <c r="B8" s="39" t="s">
        <v>4</v>
      </c>
      <c r="C8" s="26">
        <v>1357</v>
      </c>
      <c r="D8" s="26">
        <v>-3</v>
      </c>
      <c r="E8" s="26">
        <v>-2</v>
      </c>
      <c r="F8" s="26">
        <v>5</v>
      </c>
      <c r="G8" s="26">
        <v>10</v>
      </c>
      <c r="H8" s="26">
        <v>-12</v>
      </c>
      <c r="I8" s="26">
        <v>-2</v>
      </c>
      <c r="J8" s="26">
        <v>6</v>
      </c>
      <c r="K8" s="26">
        <v>8</v>
      </c>
      <c r="L8" s="26"/>
      <c r="M8" s="26"/>
      <c r="N8" s="26"/>
      <c r="O8" s="34"/>
      <c r="P8" s="44">
        <f t="shared" si="0"/>
        <v>1367</v>
      </c>
      <c r="Q8" s="48">
        <f t="shared" si="3"/>
        <v>10</v>
      </c>
      <c r="R8" s="1"/>
      <c r="S8" s="29">
        <v>46</v>
      </c>
      <c r="T8" s="106">
        <v>36</v>
      </c>
      <c r="V8" s="49">
        <f t="shared" si="1"/>
        <v>7.3152889539136795E-3</v>
      </c>
      <c r="W8" s="49">
        <f t="shared" si="2"/>
        <v>3.3650329188002925E-2</v>
      </c>
    </row>
    <row r="9" spans="2:23" ht="16.95" customHeight="1" x14ac:dyDescent="0.3">
      <c r="B9" s="39" t="s">
        <v>5</v>
      </c>
      <c r="C9" s="26">
        <v>1270</v>
      </c>
      <c r="D9" s="26">
        <v>-1</v>
      </c>
      <c r="E9" s="26">
        <v>-2</v>
      </c>
      <c r="F9" s="26">
        <v>1</v>
      </c>
      <c r="G9" s="26">
        <v>-3</v>
      </c>
      <c r="H9" s="26">
        <v>4</v>
      </c>
      <c r="I9" s="26">
        <v>-20</v>
      </c>
      <c r="J9" s="26">
        <v>-3</v>
      </c>
      <c r="K9" s="26">
        <v>1</v>
      </c>
      <c r="L9" s="26"/>
      <c r="M9" s="26"/>
      <c r="N9" s="26"/>
      <c r="O9" s="34"/>
      <c r="P9" s="44">
        <f t="shared" si="0"/>
        <v>1247</v>
      </c>
      <c r="Q9" s="48">
        <f t="shared" si="3"/>
        <v>-23</v>
      </c>
      <c r="R9" s="1"/>
      <c r="S9" s="29">
        <v>33</v>
      </c>
      <c r="T9" s="106">
        <v>56</v>
      </c>
      <c r="V9" s="49">
        <f t="shared" si="1"/>
        <v>-1.8444266238973536E-2</v>
      </c>
      <c r="W9" s="49">
        <f t="shared" si="2"/>
        <v>2.6463512429831595E-2</v>
      </c>
    </row>
    <row r="10" spans="2:23" ht="16.95" customHeight="1" x14ac:dyDescent="0.3">
      <c r="B10" s="39" t="s">
        <v>6</v>
      </c>
      <c r="C10" s="26">
        <v>911</v>
      </c>
      <c r="D10" s="26">
        <v>1</v>
      </c>
      <c r="E10" s="26">
        <v>-2</v>
      </c>
      <c r="F10" s="26">
        <v>-3</v>
      </c>
      <c r="G10" s="26">
        <v>3</v>
      </c>
      <c r="H10" s="26">
        <v>-4</v>
      </c>
      <c r="I10" s="26">
        <v>-17</v>
      </c>
      <c r="J10" s="26">
        <v>1</v>
      </c>
      <c r="K10" s="26">
        <v>1</v>
      </c>
      <c r="L10" s="26"/>
      <c r="M10" s="26"/>
      <c r="N10" s="26"/>
      <c r="O10" s="34"/>
      <c r="P10" s="44">
        <v>891</v>
      </c>
      <c r="Q10" s="48">
        <f t="shared" si="3"/>
        <v>-20</v>
      </c>
      <c r="R10" s="1"/>
      <c r="S10" s="29">
        <v>26</v>
      </c>
      <c r="T10" s="120">
        <v>46</v>
      </c>
      <c r="V10" s="49">
        <f t="shared" si="1"/>
        <v>-2.2446689113355778E-2</v>
      </c>
      <c r="W10" s="49">
        <f t="shared" si="2"/>
        <v>2.9180695847362513E-2</v>
      </c>
    </row>
    <row r="11" spans="2:23" ht="16.95" customHeight="1" x14ac:dyDescent="0.3">
      <c r="B11" s="39" t="s">
        <v>7</v>
      </c>
      <c r="C11" s="26">
        <v>930</v>
      </c>
      <c r="D11" s="26">
        <v>-1</v>
      </c>
      <c r="E11" s="26">
        <v>0</v>
      </c>
      <c r="F11" s="26">
        <v>5</v>
      </c>
      <c r="G11" s="26">
        <v>8</v>
      </c>
      <c r="H11" s="26">
        <v>5</v>
      </c>
      <c r="I11" s="26">
        <v>-9</v>
      </c>
      <c r="J11" s="26">
        <v>20</v>
      </c>
      <c r="K11" s="26">
        <v>-2</v>
      </c>
      <c r="L11" s="26"/>
      <c r="M11" s="26"/>
      <c r="N11" s="26"/>
      <c r="O11" s="34"/>
      <c r="P11" s="44">
        <f t="shared" si="0"/>
        <v>956</v>
      </c>
      <c r="Q11" s="48">
        <f t="shared" si="3"/>
        <v>26</v>
      </c>
      <c r="R11" s="1"/>
      <c r="S11" s="29">
        <v>67</v>
      </c>
      <c r="T11" s="120">
        <v>41</v>
      </c>
      <c r="V11" s="49">
        <f t="shared" si="1"/>
        <v>2.7196652719665274E-2</v>
      </c>
      <c r="W11" s="49">
        <f t="shared" si="2"/>
        <v>7.0083682008368203E-2</v>
      </c>
    </row>
    <row r="12" spans="2:23" ht="16.95" customHeight="1" x14ac:dyDescent="0.3">
      <c r="B12" s="39" t="s">
        <v>8</v>
      </c>
      <c r="C12" s="26">
        <v>821</v>
      </c>
      <c r="D12" s="26">
        <v>-6</v>
      </c>
      <c r="E12" s="26">
        <v>-4</v>
      </c>
      <c r="F12" s="26">
        <v>3</v>
      </c>
      <c r="G12" s="26">
        <v>9</v>
      </c>
      <c r="H12" s="26">
        <v>1</v>
      </c>
      <c r="I12" s="26">
        <v>7</v>
      </c>
      <c r="J12" s="26">
        <v>1</v>
      </c>
      <c r="K12" s="26">
        <v>1</v>
      </c>
      <c r="L12" s="26"/>
      <c r="M12" s="26"/>
      <c r="N12" s="26"/>
      <c r="O12" s="34"/>
      <c r="P12" s="44">
        <f t="shared" si="0"/>
        <v>833</v>
      </c>
      <c r="Q12" s="48">
        <f t="shared" si="3"/>
        <v>12</v>
      </c>
      <c r="R12" s="1"/>
      <c r="S12" s="29">
        <v>39</v>
      </c>
      <c r="T12" s="120">
        <v>27</v>
      </c>
      <c r="V12" s="49">
        <f t="shared" si="1"/>
        <v>1.4405762304921969E-2</v>
      </c>
      <c r="W12" s="49">
        <f t="shared" si="2"/>
        <v>4.6818727490996401E-2</v>
      </c>
    </row>
    <row r="13" spans="2:23" ht="16.95" customHeight="1" x14ac:dyDescent="0.3">
      <c r="B13" s="39" t="s">
        <v>9</v>
      </c>
      <c r="C13" s="26">
        <v>859</v>
      </c>
      <c r="D13" s="26">
        <v>0</v>
      </c>
      <c r="E13" s="26">
        <v>-2</v>
      </c>
      <c r="F13" s="26">
        <v>2</v>
      </c>
      <c r="G13" s="26">
        <v>-1</v>
      </c>
      <c r="H13" s="26">
        <v>4</v>
      </c>
      <c r="I13" s="26">
        <v>-6</v>
      </c>
      <c r="J13" s="26">
        <v>-1</v>
      </c>
      <c r="K13" s="26">
        <v>0</v>
      </c>
      <c r="L13" s="26"/>
      <c r="M13" s="26"/>
      <c r="N13" s="26"/>
      <c r="O13" s="34"/>
      <c r="P13" s="44">
        <f t="shared" si="0"/>
        <v>855</v>
      </c>
      <c r="Q13" s="48">
        <f t="shared" si="3"/>
        <v>-4</v>
      </c>
      <c r="R13" s="1"/>
      <c r="S13" s="29">
        <v>31</v>
      </c>
      <c r="T13" s="120">
        <v>35</v>
      </c>
      <c r="V13" s="49">
        <f t="shared" si="1"/>
        <v>-4.6783625730994153E-3</v>
      </c>
      <c r="W13" s="49">
        <f t="shared" si="2"/>
        <v>3.6257309941520467E-2</v>
      </c>
    </row>
    <row r="14" spans="2:23" ht="16.95" customHeight="1" x14ac:dyDescent="0.3">
      <c r="B14" s="39" t="s">
        <v>10</v>
      </c>
      <c r="C14" s="26">
        <v>780</v>
      </c>
      <c r="D14" s="26">
        <v>0</v>
      </c>
      <c r="E14" s="26">
        <v>-3</v>
      </c>
      <c r="F14" s="26">
        <v>-4</v>
      </c>
      <c r="G14" s="26">
        <v>-2</v>
      </c>
      <c r="H14" s="26">
        <v>-8</v>
      </c>
      <c r="I14" s="26">
        <v>-13</v>
      </c>
      <c r="J14" s="26">
        <v>-8</v>
      </c>
      <c r="K14" s="26">
        <v>5</v>
      </c>
      <c r="L14" s="26"/>
      <c r="M14" s="26"/>
      <c r="N14" s="26"/>
      <c r="O14" s="34"/>
      <c r="P14" s="44">
        <f t="shared" si="0"/>
        <v>747</v>
      </c>
      <c r="Q14" s="48">
        <f t="shared" si="3"/>
        <v>-33</v>
      </c>
      <c r="R14" s="1"/>
      <c r="S14" s="29">
        <v>33</v>
      </c>
      <c r="T14" s="120">
        <v>66</v>
      </c>
      <c r="V14" s="49">
        <f t="shared" si="1"/>
        <v>-4.4176706827309238E-2</v>
      </c>
      <c r="W14" s="49">
        <f t="shared" si="2"/>
        <v>4.4176706827309238E-2</v>
      </c>
    </row>
    <row r="15" spans="2:23" ht="16.95" customHeight="1" x14ac:dyDescent="0.3">
      <c r="B15" s="39" t="s">
        <v>13</v>
      </c>
      <c r="C15" s="26">
        <v>1248</v>
      </c>
      <c r="D15" s="26">
        <v>-8</v>
      </c>
      <c r="E15" s="26">
        <v>-1</v>
      </c>
      <c r="F15" s="26">
        <v>1</v>
      </c>
      <c r="G15" s="26">
        <v>4</v>
      </c>
      <c r="H15" s="26">
        <v>-3</v>
      </c>
      <c r="I15" s="26">
        <v>-8</v>
      </c>
      <c r="J15" s="26">
        <v>2</v>
      </c>
      <c r="K15" s="26">
        <v>2</v>
      </c>
      <c r="L15" s="26"/>
      <c r="M15" s="26"/>
      <c r="N15" s="26"/>
      <c r="O15" s="34"/>
      <c r="P15" s="44">
        <f t="shared" si="0"/>
        <v>1237</v>
      </c>
      <c r="Q15" s="48">
        <f t="shared" si="3"/>
        <v>-11</v>
      </c>
      <c r="R15" s="1"/>
      <c r="S15" s="29">
        <v>39</v>
      </c>
      <c r="T15" s="106">
        <v>50</v>
      </c>
      <c r="V15" s="49">
        <f t="shared" si="1"/>
        <v>-8.8924818108326604E-3</v>
      </c>
      <c r="W15" s="49">
        <f t="shared" si="2"/>
        <v>3.1527890056588521E-2</v>
      </c>
    </row>
    <row r="16" spans="2:23" ht="16.95" customHeight="1" x14ac:dyDescent="0.3">
      <c r="B16" s="39" t="s">
        <v>11</v>
      </c>
      <c r="C16" s="26">
        <v>1313</v>
      </c>
      <c r="D16" s="26">
        <v>-2</v>
      </c>
      <c r="E16" s="26">
        <v>-5</v>
      </c>
      <c r="F16" s="26">
        <v>-6</v>
      </c>
      <c r="G16" s="26">
        <v>6</v>
      </c>
      <c r="H16" s="26">
        <v>9</v>
      </c>
      <c r="I16" s="26">
        <v>-3</v>
      </c>
      <c r="J16" s="26">
        <v>5</v>
      </c>
      <c r="K16" s="26">
        <v>-3</v>
      </c>
      <c r="L16" s="26"/>
      <c r="M16" s="26"/>
      <c r="N16" s="26"/>
      <c r="O16" s="34"/>
      <c r="P16" s="44">
        <f t="shared" si="0"/>
        <v>1314</v>
      </c>
      <c r="Q16" s="48">
        <f t="shared" si="3"/>
        <v>1</v>
      </c>
      <c r="R16" s="1"/>
      <c r="S16" s="29">
        <v>43</v>
      </c>
      <c r="T16" s="106">
        <v>42</v>
      </c>
      <c r="V16" s="49">
        <f t="shared" si="1"/>
        <v>7.6103500761035003E-4</v>
      </c>
      <c r="W16" s="49">
        <f t="shared" si="2"/>
        <v>3.2724505327245051E-2</v>
      </c>
    </row>
    <row r="17" spans="2:23" ht="16.95" customHeight="1" x14ac:dyDescent="0.3">
      <c r="B17" s="39" t="s">
        <v>12</v>
      </c>
      <c r="C17" s="26">
        <v>855</v>
      </c>
      <c r="D17" s="26">
        <v>-2</v>
      </c>
      <c r="E17" s="26">
        <v>1</v>
      </c>
      <c r="F17" s="26">
        <v>1</v>
      </c>
      <c r="G17" s="26">
        <v>-3</v>
      </c>
      <c r="H17" s="26">
        <v>-1</v>
      </c>
      <c r="I17" s="26">
        <v>-4</v>
      </c>
      <c r="J17" s="26">
        <v>-2</v>
      </c>
      <c r="K17" s="26">
        <v>2</v>
      </c>
      <c r="L17" s="26"/>
      <c r="M17" s="26"/>
      <c r="N17" s="26"/>
      <c r="O17" s="34"/>
      <c r="P17" s="44">
        <v>847</v>
      </c>
      <c r="Q17" s="48">
        <f t="shared" si="3"/>
        <v>-8</v>
      </c>
      <c r="R17" s="1"/>
      <c r="S17" s="29">
        <v>53</v>
      </c>
      <c r="T17" s="120">
        <v>61</v>
      </c>
      <c r="V17" s="49">
        <f t="shared" si="1"/>
        <v>-9.4451003541912628E-3</v>
      </c>
      <c r="W17" s="49">
        <f t="shared" si="2"/>
        <v>6.2573789846517125E-2</v>
      </c>
    </row>
    <row r="18" spans="2:23" ht="16.95" customHeight="1" x14ac:dyDescent="0.3">
      <c r="C18" s="43">
        <f>SUM(C4:C17)</f>
        <v>15627</v>
      </c>
      <c r="D18" s="24"/>
      <c r="E18" s="24"/>
      <c r="F18" s="24"/>
      <c r="G18" s="24"/>
      <c r="H18" s="24"/>
      <c r="I18" s="24"/>
      <c r="J18" s="26"/>
      <c r="K18" s="26"/>
      <c r="L18" s="26"/>
      <c r="M18" s="24"/>
      <c r="N18" s="24"/>
      <c r="O18" s="34"/>
      <c r="P18" s="78">
        <f>SUM(P4:P17)</f>
        <v>15560</v>
      </c>
      <c r="Q18" s="79">
        <f>SUM(Q4:Q17)</f>
        <v>-67</v>
      </c>
      <c r="R18" s="1"/>
      <c r="S18" s="119">
        <f>SUM(S4:S17)</f>
        <v>629</v>
      </c>
      <c r="T18" s="121">
        <f>SUM(T4:T17)</f>
        <v>696</v>
      </c>
      <c r="U18" s="33"/>
      <c r="V18" s="50">
        <f t="shared" si="1"/>
        <v>-4.3059125964010287E-3</v>
      </c>
      <c r="W18" s="50">
        <f t="shared" si="2"/>
        <v>4.0424164524421595E-2</v>
      </c>
    </row>
    <row r="19" spans="2:23" ht="16.95" customHeight="1" x14ac:dyDescent="0.3">
      <c r="C19" s="1"/>
      <c r="D19" s="43">
        <f>SUM(D4:D17)</f>
        <v>-30</v>
      </c>
      <c r="E19" s="43">
        <f>SUM(E4:E17)</f>
        <v>-28</v>
      </c>
      <c r="F19" s="43">
        <f t="shared" ref="F19:O19" si="4">SUM(F4:F17)</f>
        <v>-13</v>
      </c>
      <c r="G19" s="43">
        <f t="shared" si="4"/>
        <v>48</v>
      </c>
      <c r="H19" s="34">
        <f t="shared" si="4"/>
        <v>1</v>
      </c>
      <c r="I19" s="34">
        <f t="shared" si="4"/>
        <v>-92</v>
      </c>
      <c r="J19" s="34">
        <f t="shared" si="4"/>
        <v>34</v>
      </c>
      <c r="K19" s="34">
        <f t="shared" si="4"/>
        <v>13</v>
      </c>
      <c r="L19" s="43">
        <f t="shared" si="4"/>
        <v>0</v>
      </c>
      <c r="M19" s="43">
        <f t="shared" si="4"/>
        <v>0</v>
      </c>
      <c r="N19" s="43">
        <f t="shared" si="4"/>
        <v>0</v>
      </c>
      <c r="O19" s="34">
        <f t="shared" si="4"/>
        <v>0</v>
      </c>
      <c r="P19" s="27"/>
      <c r="Q19" s="28"/>
      <c r="R19" s="1"/>
      <c r="S19" s="1"/>
      <c r="T19" s="1"/>
      <c r="U19"/>
      <c r="V19" s="1"/>
    </row>
    <row r="20" spans="2:23" ht="16.95" customHeight="1" x14ac:dyDescent="0.3">
      <c r="C20" s="3" t="s">
        <v>17</v>
      </c>
      <c r="D20" s="3" t="s">
        <v>17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Q20" s="8"/>
      <c r="U20" s="13"/>
    </row>
    <row r="21" spans="2:23" s="3" customFormat="1" ht="14.4" x14ac:dyDescent="0.3">
      <c r="C21" s="3" t="s">
        <v>18</v>
      </c>
      <c r="D21" s="3" t="s">
        <v>17</v>
      </c>
      <c r="P21" s="17"/>
      <c r="Q21" s="18"/>
      <c r="U21" s="13"/>
    </row>
    <row r="22" spans="2:23" s="3" customFormat="1" ht="14.4" x14ac:dyDescent="0.3">
      <c r="C22" s="3" t="s">
        <v>17</v>
      </c>
      <c r="P22" s="6"/>
      <c r="Q22" s="7"/>
      <c r="U22" s="13"/>
    </row>
    <row r="23" spans="2:23" s="3" customFormat="1" ht="31.2" x14ac:dyDescent="0.3">
      <c r="B23" s="37" t="s">
        <v>14</v>
      </c>
      <c r="C23" s="124" t="s">
        <v>21</v>
      </c>
      <c r="D23" s="41" t="s">
        <v>22</v>
      </c>
      <c r="P23" s="17"/>
      <c r="S23" s="3">
        <v>1</v>
      </c>
      <c r="U23" s="13"/>
    </row>
    <row r="24" spans="2:23" x14ac:dyDescent="0.3">
      <c r="B24" s="39" t="s">
        <v>0</v>
      </c>
      <c r="C24" s="43">
        <f>SUM(S4)</f>
        <v>51</v>
      </c>
      <c r="D24" s="123">
        <f>SUM(T4)</f>
        <v>80</v>
      </c>
    </row>
    <row r="25" spans="2:23" x14ac:dyDescent="0.3">
      <c r="B25" s="39" t="s">
        <v>1</v>
      </c>
      <c r="C25" s="43">
        <f t="shared" ref="C25:D25" si="5">SUM(S5)</f>
        <v>38</v>
      </c>
      <c r="D25" s="123">
        <f t="shared" si="5"/>
        <v>34</v>
      </c>
    </row>
    <row r="26" spans="2:23" x14ac:dyDescent="0.3">
      <c r="B26" s="39" t="s">
        <v>2</v>
      </c>
      <c r="C26" s="43">
        <f t="shared" ref="C26:D26" si="6">SUM(S6)</f>
        <v>88</v>
      </c>
      <c r="D26" s="123">
        <f t="shared" si="6"/>
        <v>77</v>
      </c>
    </row>
    <row r="27" spans="2:23" x14ac:dyDescent="0.3">
      <c r="B27" s="39" t="s">
        <v>3</v>
      </c>
      <c r="C27" s="43">
        <f t="shared" ref="C27:D27" si="7">SUM(S7)</f>
        <v>42</v>
      </c>
      <c r="D27" s="123">
        <f t="shared" si="7"/>
        <v>45</v>
      </c>
    </row>
    <row r="28" spans="2:23" x14ac:dyDescent="0.3">
      <c r="B28" s="39" t="s">
        <v>4</v>
      </c>
      <c r="C28" s="43">
        <f t="shared" ref="C28:D28" si="8">SUM(S8)</f>
        <v>46</v>
      </c>
      <c r="D28" s="123">
        <f t="shared" si="8"/>
        <v>36</v>
      </c>
    </row>
    <row r="29" spans="2:23" x14ac:dyDescent="0.3">
      <c r="B29" s="39" t="s">
        <v>5</v>
      </c>
      <c r="C29" s="43">
        <f t="shared" ref="C29:D29" si="9">SUM(S9)</f>
        <v>33</v>
      </c>
      <c r="D29" s="123">
        <f t="shared" si="9"/>
        <v>56</v>
      </c>
    </row>
    <row r="30" spans="2:23" x14ac:dyDescent="0.3">
      <c r="B30" s="39" t="s">
        <v>6</v>
      </c>
      <c r="C30" s="43">
        <f t="shared" ref="C30:D30" si="10">SUM(S10)</f>
        <v>26</v>
      </c>
      <c r="D30" s="123">
        <f t="shared" si="10"/>
        <v>46</v>
      </c>
    </row>
    <row r="31" spans="2:23" x14ac:dyDescent="0.3">
      <c r="B31" s="39" t="s">
        <v>7</v>
      </c>
      <c r="C31" s="43">
        <f t="shared" ref="C31:D31" si="11">SUM(S11)</f>
        <v>67</v>
      </c>
      <c r="D31" s="123">
        <f t="shared" si="11"/>
        <v>41</v>
      </c>
    </row>
    <row r="32" spans="2:23" x14ac:dyDescent="0.3">
      <c r="B32" s="39" t="s">
        <v>8</v>
      </c>
      <c r="C32" s="43">
        <f t="shared" ref="C32:D32" si="12">SUM(S12)</f>
        <v>39</v>
      </c>
      <c r="D32" s="123">
        <f t="shared" si="12"/>
        <v>27</v>
      </c>
    </row>
    <row r="33" spans="2:4" x14ac:dyDescent="0.3">
      <c r="B33" s="39" t="s">
        <v>9</v>
      </c>
      <c r="C33" s="43">
        <f t="shared" ref="C33:D33" si="13">SUM(S13)</f>
        <v>31</v>
      </c>
      <c r="D33" s="123">
        <f t="shared" si="13"/>
        <v>35</v>
      </c>
    </row>
    <row r="34" spans="2:4" x14ac:dyDescent="0.3">
      <c r="B34" s="39" t="s">
        <v>10</v>
      </c>
      <c r="C34" s="43">
        <f t="shared" ref="C34:D34" si="14">SUM(S14)</f>
        <v>33</v>
      </c>
      <c r="D34" s="123">
        <f t="shared" si="14"/>
        <v>66</v>
      </c>
    </row>
    <row r="35" spans="2:4" x14ac:dyDescent="0.3">
      <c r="B35" s="39" t="s">
        <v>13</v>
      </c>
      <c r="C35" s="43">
        <f t="shared" ref="C35:D35" si="15">SUM(S15)</f>
        <v>39</v>
      </c>
      <c r="D35" s="123">
        <f t="shared" si="15"/>
        <v>50</v>
      </c>
    </row>
    <row r="36" spans="2:4" x14ac:dyDescent="0.3">
      <c r="B36" s="39" t="s">
        <v>11</v>
      </c>
      <c r="C36" s="43">
        <f t="shared" ref="C36:D36" si="16">SUM(S16)</f>
        <v>43</v>
      </c>
      <c r="D36" s="123">
        <f t="shared" si="16"/>
        <v>42</v>
      </c>
    </row>
    <row r="37" spans="2:4" x14ac:dyDescent="0.3">
      <c r="B37" s="39" t="s">
        <v>12</v>
      </c>
      <c r="C37" s="43">
        <f t="shared" ref="C37:D37" si="17">SUM(S17)</f>
        <v>53</v>
      </c>
      <c r="D37" s="123">
        <f t="shared" si="17"/>
        <v>61</v>
      </c>
    </row>
  </sheetData>
  <conditionalFormatting sqref="V4:V17">
    <cfRule type="cellIs" dxfId="1" priority="2" operator="lessThan">
      <formula>$V$18</formula>
    </cfRule>
  </conditionalFormatting>
  <conditionalFormatting sqref="W4:W18">
    <cfRule type="cellIs" dxfId="0" priority="1" operator="greaterThan">
      <formula>$W$18</formula>
    </cfRule>
  </conditionalFormatting>
  <pageMargins left="0.7" right="0.7" top="0.75" bottom="0.75" header="0.3" footer="0.3"/>
  <pageSetup paperSize="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5B85E-8E96-4F27-8496-853687EC2858}">
  <dimension ref="A1:V35"/>
  <sheetViews>
    <sheetView topLeftCell="A2" zoomScaleNormal="100" workbookViewId="0">
      <selection activeCell="L16" sqref="L16"/>
    </sheetView>
  </sheetViews>
  <sheetFormatPr defaultColWidth="4.6640625" defaultRowHeight="15.6" x14ac:dyDescent="0.3"/>
  <cols>
    <col min="1" max="1" width="8.5546875" customWidth="1"/>
    <col min="2" max="2" width="7.6640625" style="14" customWidth="1"/>
    <col min="3" max="3" width="10.6640625" customWidth="1"/>
    <col min="4" max="4" width="7.33203125" customWidth="1"/>
    <col min="5" max="15" width="7.6640625" customWidth="1"/>
    <col min="16" max="16" width="11.33203125" customWidth="1"/>
    <col min="17" max="17" width="8.5546875" customWidth="1"/>
    <col min="18" max="18" width="13.88671875" style="54" customWidth="1"/>
  </cols>
  <sheetData>
    <row r="1" spans="2:22" ht="17.399999999999999" x14ac:dyDescent="0.3">
      <c r="B1" s="2" t="s">
        <v>61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22" s="16" customFormat="1" ht="45.45" customHeight="1" x14ac:dyDescent="0.3">
      <c r="B2" s="31" t="s">
        <v>14</v>
      </c>
      <c r="C2" s="31" t="s">
        <v>40</v>
      </c>
      <c r="D2" s="31">
        <v>7</v>
      </c>
      <c r="E2" s="31">
        <v>8</v>
      </c>
      <c r="F2" s="31">
        <v>9</v>
      </c>
      <c r="G2" s="31">
        <v>10</v>
      </c>
      <c r="H2" s="31">
        <v>11</v>
      </c>
      <c r="I2" s="31">
        <v>12</v>
      </c>
      <c r="J2" s="31">
        <v>1</v>
      </c>
      <c r="K2" s="31">
        <v>2</v>
      </c>
      <c r="L2" s="31">
        <v>3</v>
      </c>
      <c r="M2" s="31">
        <v>4</v>
      </c>
      <c r="N2" s="31">
        <v>5</v>
      </c>
      <c r="O2" s="31">
        <v>6</v>
      </c>
      <c r="P2" s="51" t="s">
        <v>57</v>
      </c>
      <c r="Q2" s="52" t="s">
        <v>48</v>
      </c>
      <c r="R2" s="55" t="s">
        <v>27</v>
      </c>
      <c r="S2" s="52"/>
      <c r="T2" s="52"/>
      <c r="U2" s="52"/>
    </row>
    <row r="3" spans="2:22" x14ac:dyDescent="0.3">
      <c r="B3" s="36" t="s">
        <v>0</v>
      </c>
      <c r="C3" s="30">
        <v>72</v>
      </c>
      <c r="D3" s="30">
        <v>2</v>
      </c>
      <c r="E3" s="29">
        <v>3</v>
      </c>
      <c r="F3" s="29">
        <v>4</v>
      </c>
      <c r="G3" s="29">
        <v>6</v>
      </c>
      <c r="H3" s="29">
        <v>6</v>
      </c>
      <c r="I3" s="29">
        <v>2</v>
      </c>
      <c r="J3" s="29">
        <v>6</v>
      </c>
      <c r="K3" s="29">
        <v>2</v>
      </c>
      <c r="L3" s="29"/>
      <c r="M3" s="29"/>
      <c r="N3" s="29"/>
      <c r="O3" s="29"/>
      <c r="P3" s="35">
        <f>SUM(D3:O3)</f>
        <v>31</v>
      </c>
      <c r="Q3" s="62"/>
      <c r="R3" s="57">
        <f>SUM(P3/C3)</f>
        <v>0.43055555555555558</v>
      </c>
      <c r="S3" s="53"/>
      <c r="T3" s="53"/>
      <c r="U3" s="53"/>
    </row>
    <row r="4" spans="2:22" x14ac:dyDescent="0.3">
      <c r="B4" s="36" t="s">
        <v>1</v>
      </c>
      <c r="C4" s="30">
        <v>41</v>
      </c>
      <c r="D4" s="30">
        <v>1</v>
      </c>
      <c r="E4" s="29">
        <v>2</v>
      </c>
      <c r="F4" s="29">
        <v>5</v>
      </c>
      <c r="G4" s="29">
        <v>7</v>
      </c>
      <c r="H4" s="29">
        <v>2</v>
      </c>
      <c r="I4" s="29">
        <v>0</v>
      </c>
      <c r="J4" s="29">
        <v>2</v>
      </c>
      <c r="K4" s="29">
        <v>1</v>
      </c>
      <c r="L4" s="29"/>
      <c r="M4" s="29"/>
      <c r="N4" s="29"/>
      <c r="O4" s="29"/>
      <c r="P4" s="35">
        <f t="shared" ref="P4:P16" si="0">SUM(D4:O4)</f>
        <v>20</v>
      </c>
      <c r="Q4" s="62"/>
      <c r="R4" s="57">
        <f t="shared" ref="R4:R17" si="1">SUM(P4/C4)</f>
        <v>0.48780487804878048</v>
      </c>
      <c r="S4" s="53"/>
      <c r="T4" s="53"/>
      <c r="U4" s="53"/>
    </row>
    <row r="5" spans="2:22" x14ac:dyDescent="0.3">
      <c r="B5" s="36" t="s">
        <v>2</v>
      </c>
      <c r="C5" s="30">
        <v>74</v>
      </c>
      <c r="D5" s="30">
        <v>1</v>
      </c>
      <c r="E5" s="29">
        <v>2</v>
      </c>
      <c r="F5" s="29">
        <v>12</v>
      </c>
      <c r="G5" s="29">
        <v>7</v>
      </c>
      <c r="H5" s="29">
        <v>11</v>
      </c>
      <c r="I5" s="29">
        <v>3</v>
      </c>
      <c r="J5" s="29">
        <v>4</v>
      </c>
      <c r="K5" s="29">
        <v>1</v>
      </c>
      <c r="L5" s="29"/>
      <c r="M5" s="29"/>
      <c r="N5" s="29"/>
      <c r="O5" s="29"/>
      <c r="P5" s="35">
        <f t="shared" si="0"/>
        <v>41</v>
      </c>
      <c r="Q5" s="62"/>
      <c r="R5" s="57">
        <f t="shared" si="1"/>
        <v>0.55405405405405406</v>
      </c>
      <c r="S5" s="53"/>
      <c r="T5" s="53"/>
      <c r="U5" s="53"/>
    </row>
    <row r="6" spans="2:22" x14ac:dyDescent="0.3">
      <c r="B6" s="36" t="s">
        <v>3</v>
      </c>
      <c r="C6" s="30">
        <v>50</v>
      </c>
      <c r="D6" s="30">
        <v>1</v>
      </c>
      <c r="E6" s="29">
        <v>1</v>
      </c>
      <c r="F6" s="29">
        <v>3</v>
      </c>
      <c r="G6" s="29">
        <v>6</v>
      </c>
      <c r="H6" s="29">
        <v>5</v>
      </c>
      <c r="I6" s="29">
        <v>2</v>
      </c>
      <c r="J6" s="29">
        <v>3</v>
      </c>
      <c r="K6" s="29">
        <v>0</v>
      </c>
      <c r="L6" s="29"/>
      <c r="M6" s="29"/>
      <c r="N6" s="29"/>
      <c r="O6" s="29"/>
      <c r="P6" s="35">
        <f t="shared" si="0"/>
        <v>21</v>
      </c>
      <c r="Q6" s="62"/>
      <c r="R6" s="57">
        <f t="shared" si="1"/>
        <v>0.42</v>
      </c>
      <c r="S6" s="53"/>
      <c r="T6" s="53"/>
      <c r="U6" s="53"/>
    </row>
    <row r="7" spans="2:22" x14ac:dyDescent="0.3">
      <c r="B7" s="36" t="s">
        <v>4</v>
      </c>
      <c r="C7" s="30">
        <v>66</v>
      </c>
      <c r="D7" s="30">
        <v>1</v>
      </c>
      <c r="E7" s="29">
        <v>0</v>
      </c>
      <c r="F7" s="29">
        <v>7</v>
      </c>
      <c r="G7" s="29">
        <v>7</v>
      </c>
      <c r="H7" s="29">
        <v>1</v>
      </c>
      <c r="I7" s="29">
        <v>2</v>
      </c>
      <c r="J7" s="29">
        <v>5</v>
      </c>
      <c r="K7" s="29">
        <v>4</v>
      </c>
      <c r="L7" s="29"/>
      <c r="M7" s="29"/>
      <c r="N7" s="29"/>
      <c r="O7" s="29"/>
      <c r="P7" s="35">
        <f t="shared" si="0"/>
        <v>27</v>
      </c>
      <c r="Q7" s="62"/>
      <c r="R7" s="57">
        <f t="shared" si="1"/>
        <v>0.40909090909090912</v>
      </c>
      <c r="S7" s="53"/>
      <c r="T7" s="53"/>
      <c r="U7" s="53"/>
    </row>
    <row r="8" spans="2:22" x14ac:dyDescent="0.3">
      <c r="B8" s="36" t="s">
        <v>5</v>
      </c>
      <c r="C8" s="30">
        <v>56</v>
      </c>
      <c r="D8" s="30">
        <v>1</v>
      </c>
      <c r="E8" s="29">
        <v>0</v>
      </c>
      <c r="F8" s="29">
        <v>3</v>
      </c>
      <c r="G8" s="29">
        <v>3</v>
      </c>
      <c r="H8" s="29">
        <v>6</v>
      </c>
      <c r="I8" s="29">
        <v>2</v>
      </c>
      <c r="J8" s="29">
        <v>3</v>
      </c>
      <c r="K8" s="29">
        <v>3</v>
      </c>
      <c r="L8" s="29"/>
      <c r="M8" s="29"/>
      <c r="N8" s="29"/>
      <c r="O8" s="29"/>
      <c r="P8" s="35">
        <f t="shared" si="0"/>
        <v>21</v>
      </c>
      <c r="Q8" s="62"/>
      <c r="R8" s="57">
        <f t="shared" si="1"/>
        <v>0.375</v>
      </c>
      <c r="S8" s="53"/>
      <c r="T8" s="53"/>
      <c r="U8" s="53"/>
    </row>
    <row r="9" spans="2:22" x14ac:dyDescent="0.3">
      <c r="B9" s="36" t="s">
        <v>6</v>
      </c>
      <c r="C9" s="30">
        <v>48</v>
      </c>
      <c r="D9" s="30">
        <v>1</v>
      </c>
      <c r="E9" s="29">
        <v>1</v>
      </c>
      <c r="F9" s="29">
        <v>4</v>
      </c>
      <c r="G9" s="29">
        <v>4</v>
      </c>
      <c r="H9" s="29">
        <v>2</v>
      </c>
      <c r="I9" s="29">
        <v>1</v>
      </c>
      <c r="J9" s="29">
        <v>2</v>
      </c>
      <c r="K9" s="29">
        <v>2</v>
      </c>
      <c r="L9" s="29"/>
      <c r="M9" s="29"/>
      <c r="N9" s="29"/>
      <c r="O9" s="29"/>
      <c r="P9" s="35">
        <f t="shared" si="0"/>
        <v>17</v>
      </c>
      <c r="Q9" s="62"/>
      <c r="R9" s="57">
        <f t="shared" si="1"/>
        <v>0.35416666666666669</v>
      </c>
      <c r="S9" s="53"/>
      <c r="T9" s="53"/>
      <c r="U9" s="53"/>
    </row>
    <row r="10" spans="2:22" x14ac:dyDescent="0.3">
      <c r="B10" s="36" t="s">
        <v>7</v>
      </c>
      <c r="C10" s="30">
        <v>39</v>
      </c>
      <c r="D10" s="30">
        <v>1</v>
      </c>
      <c r="E10" s="29">
        <v>1</v>
      </c>
      <c r="F10" s="29">
        <v>3</v>
      </c>
      <c r="G10" s="29">
        <v>9</v>
      </c>
      <c r="H10" s="29">
        <v>3</v>
      </c>
      <c r="I10" s="29">
        <v>2</v>
      </c>
      <c r="J10" s="29">
        <v>4</v>
      </c>
      <c r="K10" s="29">
        <v>0</v>
      </c>
      <c r="L10" s="29"/>
      <c r="M10" s="29"/>
      <c r="N10" s="29"/>
      <c r="O10" s="29"/>
      <c r="P10" s="35">
        <f t="shared" si="0"/>
        <v>23</v>
      </c>
      <c r="Q10" s="62"/>
      <c r="R10" s="57">
        <f t="shared" si="1"/>
        <v>0.58974358974358976</v>
      </c>
      <c r="S10" s="53"/>
      <c r="T10" s="53"/>
      <c r="U10" s="53"/>
      <c r="V10" t="s">
        <v>17</v>
      </c>
    </row>
    <row r="11" spans="2:22" x14ac:dyDescent="0.3">
      <c r="B11" s="36" t="s">
        <v>8</v>
      </c>
      <c r="C11" s="30">
        <v>44</v>
      </c>
      <c r="D11" s="30">
        <v>1</v>
      </c>
      <c r="E11" s="29">
        <v>0</v>
      </c>
      <c r="F11" s="29">
        <v>3</v>
      </c>
      <c r="G11" s="29">
        <v>6</v>
      </c>
      <c r="H11" s="29">
        <v>2</v>
      </c>
      <c r="I11" s="29">
        <v>5</v>
      </c>
      <c r="J11" s="29">
        <v>3</v>
      </c>
      <c r="K11" s="29">
        <v>0</v>
      </c>
      <c r="L11" s="29"/>
      <c r="M11" s="29"/>
      <c r="N11" s="29"/>
      <c r="O11" s="29"/>
      <c r="P11" s="35">
        <f t="shared" si="0"/>
        <v>20</v>
      </c>
      <c r="Q11" s="62"/>
      <c r="R11" s="57">
        <f t="shared" si="1"/>
        <v>0.45454545454545453</v>
      </c>
      <c r="S11" s="53"/>
      <c r="T11" s="53"/>
      <c r="U11" s="53"/>
    </row>
    <row r="12" spans="2:22" x14ac:dyDescent="0.3">
      <c r="B12" s="36" t="s">
        <v>9</v>
      </c>
      <c r="C12" s="30">
        <v>37</v>
      </c>
      <c r="D12" s="30">
        <v>0</v>
      </c>
      <c r="E12" s="29">
        <v>0</v>
      </c>
      <c r="F12" s="29">
        <v>3</v>
      </c>
      <c r="G12" s="29">
        <v>3</v>
      </c>
      <c r="H12" s="29">
        <v>4</v>
      </c>
      <c r="I12" s="29">
        <v>1</v>
      </c>
      <c r="J12" s="29">
        <v>3</v>
      </c>
      <c r="K12" s="29">
        <v>1</v>
      </c>
      <c r="L12" s="29"/>
      <c r="M12" s="29"/>
      <c r="N12" s="29"/>
      <c r="O12" s="29"/>
      <c r="P12" s="35">
        <f t="shared" si="0"/>
        <v>15</v>
      </c>
      <c r="Q12" s="62"/>
      <c r="R12" s="57">
        <f t="shared" si="1"/>
        <v>0.40540540540540543</v>
      </c>
      <c r="S12" s="53"/>
      <c r="T12" s="53"/>
      <c r="U12" s="53"/>
    </row>
    <row r="13" spans="2:22" x14ac:dyDescent="0.3">
      <c r="B13" s="36" t="s">
        <v>10</v>
      </c>
      <c r="C13" s="30">
        <v>34</v>
      </c>
      <c r="D13" s="30">
        <v>3</v>
      </c>
      <c r="E13" s="29">
        <v>0</v>
      </c>
      <c r="F13" s="29">
        <v>0</v>
      </c>
      <c r="G13" s="29">
        <v>4</v>
      </c>
      <c r="H13" s="29">
        <v>5</v>
      </c>
      <c r="I13" s="29">
        <v>1</v>
      </c>
      <c r="J13" s="29">
        <v>0</v>
      </c>
      <c r="K13" s="29">
        <v>2</v>
      </c>
      <c r="L13" s="29"/>
      <c r="M13" s="29"/>
      <c r="N13" s="29"/>
      <c r="O13" s="29"/>
      <c r="P13" s="35">
        <f t="shared" si="0"/>
        <v>15</v>
      </c>
      <c r="Q13" s="62"/>
      <c r="R13" s="57">
        <f t="shared" si="1"/>
        <v>0.44117647058823528</v>
      </c>
      <c r="S13" s="53"/>
      <c r="T13" s="53"/>
      <c r="U13" s="53"/>
    </row>
    <row r="14" spans="2:22" x14ac:dyDescent="0.3">
      <c r="B14" s="36" t="s">
        <v>13</v>
      </c>
      <c r="C14" s="30">
        <v>54</v>
      </c>
      <c r="D14" s="30">
        <v>2</v>
      </c>
      <c r="E14" s="29">
        <v>1</v>
      </c>
      <c r="F14" s="29">
        <v>5</v>
      </c>
      <c r="G14" s="29">
        <v>6</v>
      </c>
      <c r="H14" s="29">
        <v>2</v>
      </c>
      <c r="I14" s="29">
        <v>0</v>
      </c>
      <c r="J14" s="29">
        <v>1</v>
      </c>
      <c r="K14" s="29">
        <v>4</v>
      </c>
      <c r="L14" s="29"/>
      <c r="M14" s="29"/>
      <c r="N14" s="29"/>
      <c r="O14" s="29"/>
      <c r="P14" s="35">
        <f t="shared" si="0"/>
        <v>21</v>
      </c>
      <c r="Q14" s="62"/>
      <c r="R14" s="57">
        <f t="shared" si="1"/>
        <v>0.3888888888888889</v>
      </c>
      <c r="S14" s="53"/>
      <c r="T14" s="53"/>
      <c r="U14" s="53"/>
    </row>
    <row r="15" spans="2:22" x14ac:dyDescent="0.3">
      <c r="B15" s="36" t="s">
        <v>11</v>
      </c>
      <c r="C15" s="30">
        <v>66</v>
      </c>
      <c r="D15" s="30">
        <v>0</v>
      </c>
      <c r="E15" s="29">
        <v>1</v>
      </c>
      <c r="F15" s="29">
        <v>3</v>
      </c>
      <c r="G15" s="29">
        <v>7</v>
      </c>
      <c r="H15" s="29">
        <v>6</v>
      </c>
      <c r="I15" s="29">
        <v>3</v>
      </c>
      <c r="J15" s="29">
        <v>5</v>
      </c>
      <c r="K15" s="29">
        <v>0</v>
      </c>
      <c r="L15" s="29"/>
      <c r="M15" s="29"/>
      <c r="N15" s="29"/>
      <c r="O15" s="29"/>
      <c r="P15" s="35">
        <f t="shared" si="0"/>
        <v>25</v>
      </c>
      <c r="Q15" s="62"/>
      <c r="R15" s="57">
        <f t="shared" si="1"/>
        <v>0.37878787878787878</v>
      </c>
      <c r="S15" s="53"/>
      <c r="T15" s="53"/>
      <c r="U15" s="53"/>
    </row>
    <row r="16" spans="2:22" x14ac:dyDescent="0.3">
      <c r="B16" s="36" t="s">
        <v>12</v>
      </c>
      <c r="C16" s="30">
        <v>49</v>
      </c>
      <c r="D16" s="30">
        <v>1</v>
      </c>
      <c r="E16" s="29">
        <v>2</v>
      </c>
      <c r="F16" s="29">
        <v>4</v>
      </c>
      <c r="G16" s="29">
        <v>3</v>
      </c>
      <c r="H16" s="29">
        <v>3</v>
      </c>
      <c r="I16" s="29">
        <v>4</v>
      </c>
      <c r="J16" s="29">
        <v>2</v>
      </c>
      <c r="K16" s="29">
        <v>2</v>
      </c>
      <c r="L16" s="29"/>
      <c r="M16" s="29"/>
      <c r="N16" s="29"/>
      <c r="O16" s="29"/>
      <c r="P16" s="35">
        <f t="shared" si="0"/>
        <v>21</v>
      </c>
      <c r="Q16" s="62"/>
      <c r="R16" s="57">
        <f t="shared" si="1"/>
        <v>0.42857142857142855</v>
      </c>
      <c r="S16" s="53"/>
      <c r="T16" s="53"/>
      <c r="U16" s="53"/>
    </row>
    <row r="17" spans="1:21" x14ac:dyDescent="0.3">
      <c r="A17" s="2"/>
      <c r="B17" s="36" t="s">
        <v>15</v>
      </c>
      <c r="C17" s="35">
        <f>SUM(C3:C16)</f>
        <v>730</v>
      </c>
      <c r="D17" s="35">
        <f>SUM(D3:D16)</f>
        <v>16</v>
      </c>
      <c r="E17" s="36">
        <f t="shared" ref="E17:O17" si="2">SUM(E3:E16)</f>
        <v>14</v>
      </c>
      <c r="F17" s="36">
        <f t="shared" si="2"/>
        <v>59</v>
      </c>
      <c r="G17" s="34">
        <f t="shared" si="2"/>
        <v>78</v>
      </c>
      <c r="H17" s="34">
        <f t="shared" si="2"/>
        <v>58</v>
      </c>
      <c r="I17" s="34">
        <f t="shared" si="2"/>
        <v>28</v>
      </c>
      <c r="J17" s="34">
        <f t="shared" si="2"/>
        <v>43</v>
      </c>
      <c r="K17" s="34">
        <f t="shared" si="2"/>
        <v>22</v>
      </c>
      <c r="L17" s="34">
        <f t="shared" si="2"/>
        <v>0</v>
      </c>
      <c r="M17" s="34">
        <f t="shared" si="2"/>
        <v>0</v>
      </c>
      <c r="N17" s="34">
        <f t="shared" si="2"/>
        <v>0</v>
      </c>
      <c r="O17" s="34">
        <f t="shared" si="2"/>
        <v>0</v>
      </c>
      <c r="P17" s="35">
        <f>SUM(D17:O17)</f>
        <v>318</v>
      </c>
      <c r="Q17" s="34">
        <v>0</v>
      </c>
      <c r="R17" s="57">
        <f t="shared" si="1"/>
        <v>0.43561643835616437</v>
      </c>
      <c r="S17" s="53"/>
      <c r="T17" s="53"/>
      <c r="U17" s="53"/>
    </row>
    <row r="18" spans="1:21" s="10" customFormat="1" x14ac:dyDescent="0.3">
      <c r="B18" s="15" t="s">
        <v>17</v>
      </c>
      <c r="C18" s="12"/>
      <c r="D18" s="12"/>
      <c r="E18" s="11" t="s">
        <v>17</v>
      </c>
      <c r="F18" s="11" t="s">
        <v>17</v>
      </c>
      <c r="G18" s="11" t="s">
        <v>17</v>
      </c>
      <c r="H18" s="11" t="s">
        <v>17</v>
      </c>
      <c r="I18" s="11"/>
      <c r="J18" s="11" t="s">
        <v>17</v>
      </c>
      <c r="K18" s="11" t="s">
        <v>17</v>
      </c>
      <c r="L18" s="11" t="s">
        <v>17</v>
      </c>
      <c r="M18" s="11" t="s">
        <v>17</v>
      </c>
      <c r="N18" s="11" t="s">
        <v>17</v>
      </c>
      <c r="O18" s="11" t="s">
        <v>17</v>
      </c>
      <c r="R18" s="56"/>
    </row>
    <row r="19" spans="1:21" x14ac:dyDescent="0.3">
      <c r="B19" s="9"/>
      <c r="C19" s="9"/>
      <c r="D19" s="9"/>
      <c r="E19" s="1"/>
      <c r="F19" s="1"/>
      <c r="G19" s="1"/>
      <c r="H19" s="1"/>
      <c r="I19" s="1"/>
      <c r="J19" s="1"/>
      <c r="K19" s="1"/>
      <c r="L19" s="1"/>
      <c r="M19" s="1"/>
      <c r="N19" s="1"/>
      <c r="O19" s="1" t="s">
        <v>17</v>
      </c>
    </row>
    <row r="20" spans="1:21" x14ac:dyDescent="0.3">
      <c r="B20" s="31" t="s">
        <v>14</v>
      </c>
      <c r="C20" s="2" t="s">
        <v>24</v>
      </c>
      <c r="D20" s="2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21" x14ac:dyDescent="0.3">
      <c r="B21" s="36" t="s">
        <v>0</v>
      </c>
      <c r="C21" s="1">
        <f>SUM(P3)</f>
        <v>31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21" x14ac:dyDescent="0.3">
      <c r="B22" s="36" t="s">
        <v>1</v>
      </c>
      <c r="C22" s="1">
        <f>SUM(P4)</f>
        <v>20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21" x14ac:dyDescent="0.3">
      <c r="B23" s="36" t="s">
        <v>2</v>
      </c>
      <c r="C23" s="1">
        <f t="shared" ref="C23:C34" si="3">SUM(P5)</f>
        <v>41</v>
      </c>
      <c r="D23" s="1"/>
    </row>
    <row r="24" spans="1:21" x14ac:dyDescent="0.3">
      <c r="B24" s="36" t="s">
        <v>3</v>
      </c>
      <c r="C24" s="1">
        <f t="shared" si="3"/>
        <v>21</v>
      </c>
      <c r="D24" s="1"/>
    </row>
    <row r="25" spans="1:21" x14ac:dyDescent="0.3">
      <c r="B25" s="36" t="s">
        <v>4</v>
      </c>
      <c r="C25" s="1">
        <f t="shared" si="3"/>
        <v>27</v>
      </c>
      <c r="D25" s="1"/>
    </row>
    <row r="26" spans="1:21" x14ac:dyDescent="0.3">
      <c r="B26" s="36" t="s">
        <v>5</v>
      </c>
      <c r="C26" s="1">
        <f t="shared" si="3"/>
        <v>21</v>
      </c>
      <c r="D26" s="1"/>
    </row>
    <row r="27" spans="1:21" x14ac:dyDescent="0.3">
      <c r="B27" s="36" t="s">
        <v>6</v>
      </c>
      <c r="C27" s="1">
        <f t="shared" si="3"/>
        <v>17</v>
      </c>
      <c r="D27" s="1"/>
    </row>
    <row r="28" spans="1:21" x14ac:dyDescent="0.3">
      <c r="B28" s="36" t="s">
        <v>7</v>
      </c>
      <c r="C28" s="1">
        <f t="shared" si="3"/>
        <v>23</v>
      </c>
      <c r="D28" s="1"/>
    </row>
    <row r="29" spans="1:21" x14ac:dyDescent="0.3">
      <c r="B29" s="36" t="s">
        <v>8</v>
      </c>
      <c r="C29" s="1">
        <f t="shared" si="3"/>
        <v>20</v>
      </c>
      <c r="D29" s="1"/>
    </row>
    <row r="30" spans="1:21" x14ac:dyDescent="0.3">
      <c r="B30" s="36" t="s">
        <v>9</v>
      </c>
      <c r="C30" s="1">
        <f t="shared" si="3"/>
        <v>15</v>
      </c>
      <c r="D30" s="1"/>
    </row>
    <row r="31" spans="1:21" x14ac:dyDescent="0.3">
      <c r="B31" s="36" t="s">
        <v>10</v>
      </c>
      <c r="C31" s="1">
        <f t="shared" si="3"/>
        <v>15</v>
      </c>
      <c r="D31" s="1"/>
    </row>
    <row r="32" spans="1:21" x14ac:dyDescent="0.3">
      <c r="B32" s="36" t="s">
        <v>13</v>
      </c>
      <c r="C32" s="1">
        <f t="shared" si="3"/>
        <v>21</v>
      </c>
      <c r="D32" s="1"/>
    </row>
    <row r="33" spans="2:4" x14ac:dyDescent="0.3">
      <c r="B33" s="36" t="s">
        <v>11</v>
      </c>
      <c r="C33" s="1">
        <f t="shared" si="3"/>
        <v>25</v>
      </c>
      <c r="D33" s="1"/>
    </row>
    <row r="34" spans="2:4" x14ac:dyDescent="0.3">
      <c r="B34" s="36" t="s">
        <v>12</v>
      </c>
      <c r="C34" s="1">
        <f t="shared" si="3"/>
        <v>21</v>
      </c>
      <c r="D34" s="1"/>
    </row>
    <row r="35" spans="2:4" x14ac:dyDescent="0.3">
      <c r="C35" s="1"/>
      <c r="D35" s="1"/>
    </row>
  </sheetData>
  <pageMargins left="0.7" right="0.7" top="0.75" bottom="0.75" header="0.3" footer="0.3"/>
  <pageSetup paperSize="9" orientation="landscape" r:id="rId1"/>
  <ignoredErrors>
    <ignoredError sqref="F17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EDD28-2847-4C84-8F45-6A070C836BE1}">
  <dimension ref="B3:D18"/>
  <sheetViews>
    <sheetView topLeftCell="A3" zoomScale="90" zoomScaleNormal="90" workbookViewId="0">
      <selection activeCell="M29" sqref="M29"/>
    </sheetView>
  </sheetViews>
  <sheetFormatPr defaultRowHeight="14.4" x14ac:dyDescent="0.3"/>
  <cols>
    <col min="2" max="2" width="8.77734375" style="13"/>
    <col min="3" max="3" width="16.77734375" customWidth="1"/>
    <col min="4" max="4" width="8.88671875" bestFit="1" customWidth="1"/>
  </cols>
  <sheetData>
    <row r="3" spans="2:4" ht="17.399999999999999" x14ac:dyDescent="0.3">
      <c r="B3" s="37" t="s">
        <v>14</v>
      </c>
      <c r="C3" s="38" t="s">
        <v>41</v>
      </c>
      <c r="D3" s="38" t="s">
        <v>20</v>
      </c>
    </row>
    <row r="4" spans="2:4" ht="17.399999999999999" x14ac:dyDescent="0.3">
      <c r="B4" s="39" t="s">
        <v>0</v>
      </c>
      <c r="C4" s="25">
        <f>SUM('2025-26 jäsenet'!P4)</f>
        <v>1647</v>
      </c>
      <c r="D4" s="46">
        <f>SUM(C4/C18)</f>
        <v>0.10584832904884318</v>
      </c>
    </row>
    <row r="5" spans="2:4" ht="17.399999999999999" x14ac:dyDescent="0.3">
      <c r="B5" s="39" t="s">
        <v>1</v>
      </c>
      <c r="C5" s="25">
        <f>SUM('2025-26 jäsenet'!P5)</f>
        <v>782</v>
      </c>
      <c r="D5" s="46">
        <f>SUM(C5/C18)</f>
        <v>5.0257069408740362E-2</v>
      </c>
    </row>
    <row r="6" spans="2:4" ht="17.399999999999999" x14ac:dyDescent="0.3">
      <c r="B6" s="39" t="s">
        <v>2</v>
      </c>
      <c r="C6" s="25">
        <f>SUM('2025-26 jäsenet'!P6)</f>
        <v>1710</v>
      </c>
      <c r="D6" s="46">
        <f>SUM(C6/C18)</f>
        <v>0.10989717223650386</v>
      </c>
    </row>
    <row r="7" spans="2:4" ht="17.399999999999999" x14ac:dyDescent="0.3">
      <c r="B7" s="39" t="s">
        <v>3</v>
      </c>
      <c r="C7" s="25">
        <f>SUM('2025-26 jäsenet'!P7)</f>
        <v>1127</v>
      </c>
      <c r="D7" s="46">
        <f>SUM(C7/C18)</f>
        <v>7.2429305912596401E-2</v>
      </c>
    </row>
    <row r="8" spans="2:4" ht="17.399999999999999" x14ac:dyDescent="0.3">
      <c r="B8" s="39" t="s">
        <v>4</v>
      </c>
      <c r="C8" s="25">
        <f>SUM('2025-26 jäsenet'!P8)</f>
        <v>1367</v>
      </c>
      <c r="D8" s="46">
        <f>SUM(C8/C18)</f>
        <v>8.7853470437017994E-2</v>
      </c>
    </row>
    <row r="9" spans="2:4" ht="17.399999999999999" x14ac:dyDescent="0.3">
      <c r="B9" s="39" t="s">
        <v>5</v>
      </c>
      <c r="C9" s="25">
        <f>SUM('2025-26 jäsenet'!P9)</f>
        <v>1247</v>
      </c>
      <c r="D9" s="46">
        <f>SUM(C9/C18)</f>
        <v>8.0141388174807204E-2</v>
      </c>
    </row>
    <row r="10" spans="2:4" ht="17.399999999999999" x14ac:dyDescent="0.3">
      <c r="B10" s="39" t="s">
        <v>6</v>
      </c>
      <c r="C10" s="25">
        <f>SUM('2025-26 jäsenet'!P10)</f>
        <v>891</v>
      </c>
      <c r="D10" s="46">
        <f>SUM(C10/C18)</f>
        <v>5.7262210796915167E-2</v>
      </c>
    </row>
    <row r="11" spans="2:4" ht="17.399999999999999" x14ac:dyDescent="0.3">
      <c r="B11" s="39" t="s">
        <v>7</v>
      </c>
      <c r="C11" s="25">
        <f>SUM('2025-26 jäsenet'!P11)</f>
        <v>956</v>
      </c>
      <c r="D11" s="46">
        <f>SUM(C11/C18)</f>
        <v>6.1439588688946015E-2</v>
      </c>
    </row>
    <row r="12" spans="2:4" ht="17.399999999999999" x14ac:dyDescent="0.3">
      <c r="B12" s="39" t="s">
        <v>8</v>
      </c>
      <c r="C12" s="25">
        <f>SUM('2025-26 jäsenet'!P12)</f>
        <v>833</v>
      </c>
      <c r="D12" s="46">
        <f>SUM(C12/C18)</f>
        <v>5.3534704370179952E-2</v>
      </c>
    </row>
    <row r="13" spans="2:4" ht="17.399999999999999" x14ac:dyDescent="0.3">
      <c r="B13" s="39" t="s">
        <v>9</v>
      </c>
      <c r="C13" s="25">
        <f>SUM('2025-26 jäsenet'!P13)</f>
        <v>855</v>
      </c>
      <c r="D13" s="46">
        <f>SUM(C13/C18)</f>
        <v>5.494858611825193E-2</v>
      </c>
    </row>
    <row r="14" spans="2:4" ht="17.399999999999999" x14ac:dyDescent="0.3">
      <c r="B14" s="39" t="s">
        <v>10</v>
      </c>
      <c r="C14" s="25">
        <f>SUM('2025-26 jäsenet'!P14)</f>
        <v>747</v>
      </c>
      <c r="D14" s="46">
        <f>SUM(C14/C18)</f>
        <v>4.8007712082262212E-2</v>
      </c>
    </row>
    <row r="15" spans="2:4" ht="17.399999999999999" x14ac:dyDescent="0.3">
      <c r="B15" s="39" t="s">
        <v>13</v>
      </c>
      <c r="C15" s="25">
        <f>SUM('2025-26 jäsenet'!P15)</f>
        <v>1237</v>
      </c>
      <c r="D15" s="46">
        <f>SUM(C15/C18)</f>
        <v>7.9498714652956298E-2</v>
      </c>
    </row>
    <row r="16" spans="2:4" ht="17.399999999999999" x14ac:dyDescent="0.3">
      <c r="B16" s="39" t="s">
        <v>11</v>
      </c>
      <c r="C16" s="25">
        <f>SUM('2025-26 jäsenet'!P16)</f>
        <v>1314</v>
      </c>
      <c r="D16" s="46">
        <f>SUM(C16/C18)</f>
        <v>8.4447300771208225E-2</v>
      </c>
    </row>
    <row r="17" spans="2:4" ht="17.399999999999999" x14ac:dyDescent="0.3">
      <c r="B17" s="39" t="s">
        <v>12</v>
      </c>
      <c r="C17" s="25">
        <f>SUM('2025-26 jäsenet'!P17)</f>
        <v>847</v>
      </c>
      <c r="D17" s="46">
        <f>SUM(C17/C18)</f>
        <v>5.443444730077121E-2</v>
      </c>
    </row>
    <row r="18" spans="2:4" ht="15.6" x14ac:dyDescent="0.3">
      <c r="C18" s="45">
        <f>SUM(C4:C17)</f>
        <v>15560</v>
      </c>
      <c r="D18" s="47">
        <f>SUM(D4:D17)</f>
        <v>1</v>
      </c>
    </row>
  </sheetData>
  <phoneticPr fontId="13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69EE4-6129-4834-9760-DDFD1D89A17B}">
  <dimension ref="A1:V35"/>
  <sheetViews>
    <sheetView topLeftCell="A7" zoomScaleNormal="100" workbookViewId="0">
      <selection activeCell="K16" sqref="K16"/>
    </sheetView>
  </sheetViews>
  <sheetFormatPr defaultColWidth="4.6640625" defaultRowHeight="15.6" x14ac:dyDescent="0.3"/>
  <cols>
    <col min="1" max="1" width="8.5546875" customWidth="1"/>
    <col min="2" max="2" width="7.6640625" style="14" customWidth="1"/>
    <col min="3" max="3" width="10.77734375" customWidth="1"/>
    <col min="4" max="15" width="7.6640625" customWidth="1"/>
    <col min="16" max="16" width="11.33203125" customWidth="1"/>
    <col min="17" max="17" width="9.77734375" customWidth="1"/>
    <col min="18" max="18" width="13.88671875" style="63" customWidth="1"/>
    <col min="19" max="19" width="9.6640625" style="14" customWidth="1"/>
  </cols>
  <sheetData>
    <row r="1" spans="2:22" ht="17.399999999999999" x14ac:dyDescent="0.3">
      <c r="B1" s="2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22" s="16" customFormat="1" ht="45.45" customHeight="1" x14ac:dyDescent="0.3">
      <c r="B2" s="31" t="s">
        <v>14</v>
      </c>
      <c r="C2" s="31" t="s">
        <v>40</v>
      </c>
      <c r="D2" s="31">
        <v>7</v>
      </c>
      <c r="E2" s="31">
        <v>8</v>
      </c>
      <c r="F2" s="31">
        <v>9</v>
      </c>
      <c r="G2" s="31">
        <v>10</v>
      </c>
      <c r="H2" s="31">
        <v>11</v>
      </c>
      <c r="I2" s="31">
        <v>12</v>
      </c>
      <c r="J2" s="31">
        <v>1</v>
      </c>
      <c r="K2" s="31">
        <v>2</v>
      </c>
      <c r="L2" s="31">
        <v>3</v>
      </c>
      <c r="M2" s="31">
        <v>4</v>
      </c>
      <c r="N2" s="31">
        <v>5</v>
      </c>
      <c r="O2" s="31">
        <v>6</v>
      </c>
      <c r="P2" s="51" t="s">
        <v>23</v>
      </c>
      <c r="Q2" s="51" t="s">
        <v>50</v>
      </c>
      <c r="R2" s="31" t="s">
        <v>52</v>
      </c>
      <c r="S2" s="51" t="s">
        <v>51</v>
      </c>
      <c r="T2" s="52"/>
      <c r="U2" s="52"/>
    </row>
    <row r="3" spans="2:22" x14ac:dyDescent="0.3">
      <c r="B3" s="36" t="s">
        <v>0</v>
      </c>
      <c r="C3" s="30">
        <v>72</v>
      </c>
      <c r="D3" s="67">
        <v>0</v>
      </c>
      <c r="E3" s="67">
        <v>0</v>
      </c>
      <c r="F3" s="67">
        <v>-1</v>
      </c>
      <c r="G3" s="67">
        <v>-2</v>
      </c>
      <c r="H3" s="67">
        <v>0</v>
      </c>
      <c r="I3" s="67">
        <v>0</v>
      </c>
      <c r="J3" s="67">
        <v>0</v>
      </c>
      <c r="K3" s="67">
        <v>0</v>
      </c>
      <c r="L3" s="67"/>
      <c r="M3" s="67"/>
      <c r="N3" s="67"/>
      <c r="O3" s="67"/>
      <c r="P3" s="30">
        <v>69</v>
      </c>
      <c r="Q3" s="66">
        <f>SUM(P3-C3)</f>
        <v>-3</v>
      </c>
      <c r="R3" s="36">
        <v>0</v>
      </c>
      <c r="S3" s="35">
        <f>SUM(P3-R3)</f>
        <v>69</v>
      </c>
      <c r="T3" s="53"/>
      <c r="U3" s="53"/>
    </row>
    <row r="4" spans="2:22" x14ac:dyDescent="0.3">
      <c r="B4" s="36" t="s">
        <v>1</v>
      </c>
      <c r="C4" s="30">
        <v>41</v>
      </c>
      <c r="D4" s="67">
        <v>0</v>
      </c>
      <c r="E4" s="68">
        <v>0</v>
      </c>
      <c r="F4" s="68">
        <v>0</v>
      </c>
      <c r="G4" s="67">
        <v>0</v>
      </c>
      <c r="H4" s="67">
        <v>0</v>
      </c>
      <c r="I4" s="67">
        <v>0</v>
      </c>
      <c r="J4" s="67">
        <v>0</v>
      </c>
      <c r="K4" s="67">
        <v>0</v>
      </c>
      <c r="L4" s="67"/>
      <c r="M4" s="67"/>
      <c r="N4" s="67"/>
      <c r="O4" s="67"/>
      <c r="P4" s="30">
        <f t="shared" ref="P4:P16" si="0">SUM(C4:N4)</f>
        <v>41</v>
      </c>
      <c r="Q4" s="66">
        <f t="shared" ref="Q4:Q17" si="1">SUM(P4-C4)</f>
        <v>0</v>
      </c>
      <c r="R4" s="36">
        <v>0</v>
      </c>
      <c r="S4" s="35">
        <f t="shared" ref="S4:S17" si="2">SUM(P4-R4)</f>
        <v>41</v>
      </c>
      <c r="T4" s="53"/>
      <c r="U4" s="53"/>
    </row>
    <row r="5" spans="2:22" x14ac:dyDescent="0.3">
      <c r="B5" s="36" t="s">
        <v>2</v>
      </c>
      <c r="C5" s="30">
        <v>74</v>
      </c>
      <c r="D5" s="67">
        <v>0</v>
      </c>
      <c r="E5" s="68">
        <v>0</v>
      </c>
      <c r="F5" s="67">
        <v>0</v>
      </c>
      <c r="G5" s="67">
        <v>-1</v>
      </c>
      <c r="H5" s="67">
        <v>0</v>
      </c>
      <c r="I5" s="67">
        <v>0</v>
      </c>
      <c r="J5" s="67">
        <v>0</v>
      </c>
      <c r="K5" s="67">
        <v>0</v>
      </c>
      <c r="L5" s="67"/>
      <c r="M5" s="67"/>
      <c r="N5" s="67"/>
      <c r="O5" s="67"/>
      <c r="P5" s="30">
        <v>73</v>
      </c>
      <c r="Q5" s="66">
        <f t="shared" si="1"/>
        <v>-1</v>
      </c>
      <c r="R5" s="36">
        <v>0</v>
      </c>
      <c r="S5" s="35">
        <f t="shared" si="2"/>
        <v>73</v>
      </c>
      <c r="T5" s="53"/>
      <c r="U5" s="53"/>
    </row>
    <row r="6" spans="2:22" x14ac:dyDescent="0.3">
      <c r="B6" s="36" t="s">
        <v>3</v>
      </c>
      <c r="C6" s="30">
        <v>50</v>
      </c>
      <c r="D6" s="67">
        <v>0</v>
      </c>
      <c r="E6" s="68">
        <v>0</v>
      </c>
      <c r="F6" s="67">
        <v>0</v>
      </c>
      <c r="G6" s="67">
        <v>-1</v>
      </c>
      <c r="H6" s="67">
        <v>0</v>
      </c>
      <c r="I6" s="67">
        <v>0</v>
      </c>
      <c r="J6" s="67">
        <v>0</v>
      </c>
      <c r="K6" s="67">
        <v>0</v>
      </c>
      <c r="L6" s="67"/>
      <c r="M6" s="67"/>
      <c r="N6" s="67"/>
      <c r="O6" s="67"/>
      <c r="P6" s="30">
        <f t="shared" si="0"/>
        <v>49</v>
      </c>
      <c r="Q6" s="66">
        <f t="shared" si="1"/>
        <v>-1</v>
      </c>
      <c r="R6" s="36">
        <v>0</v>
      </c>
      <c r="S6" s="35">
        <f t="shared" si="2"/>
        <v>49</v>
      </c>
      <c r="T6" s="53"/>
      <c r="U6" s="53"/>
    </row>
    <row r="7" spans="2:22" x14ac:dyDescent="0.3">
      <c r="B7" s="36" t="s">
        <v>4</v>
      </c>
      <c r="C7" s="30">
        <v>66</v>
      </c>
      <c r="D7" s="67">
        <v>0</v>
      </c>
      <c r="E7" s="68">
        <v>0</v>
      </c>
      <c r="F7" s="67">
        <v>0</v>
      </c>
      <c r="G7" s="67">
        <v>-1</v>
      </c>
      <c r="H7" s="67">
        <v>0</v>
      </c>
      <c r="I7" s="67">
        <v>0</v>
      </c>
      <c r="J7" s="67">
        <v>0</v>
      </c>
      <c r="K7" s="67">
        <v>0</v>
      </c>
      <c r="L7" s="67"/>
      <c r="M7" s="67"/>
      <c r="N7" s="67"/>
      <c r="O7" s="67"/>
      <c r="P7" s="30">
        <f t="shared" si="0"/>
        <v>65</v>
      </c>
      <c r="Q7" s="66">
        <f t="shared" si="1"/>
        <v>-1</v>
      </c>
      <c r="R7" s="36">
        <v>0</v>
      </c>
      <c r="S7" s="35">
        <f t="shared" si="2"/>
        <v>65</v>
      </c>
      <c r="T7" s="53"/>
      <c r="U7" s="53"/>
    </row>
    <row r="8" spans="2:22" x14ac:dyDescent="0.3">
      <c r="B8" s="36" t="s">
        <v>5</v>
      </c>
      <c r="C8" s="30">
        <v>56</v>
      </c>
      <c r="D8" s="67">
        <v>0</v>
      </c>
      <c r="E8" s="68">
        <v>0</v>
      </c>
      <c r="F8" s="67">
        <v>0</v>
      </c>
      <c r="G8" s="67">
        <v>-1</v>
      </c>
      <c r="H8" s="67">
        <v>0</v>
      </c>
      <c r="I8" s="67">
        <v>-1</v>
      </c>
      <c r="J8" s="67">
        <v>0</v>
      </c>
      <c r="K8" s="67">
        <v>0</v>
      </c>
      <c r="L8" s="67"/>
      <c r="M8" s="67"/>
      <c r="N8" s="67"/>
      <c r="O8" s="67"/>
      <c r="P8" s="30">
        <f t="shared" si="0"/>
        <v>54</v>
      </c>
      <c r="Q8" s="66">
        <f t="shared" si="1"/>
        <v>-2</v>
      </c>
      <c r="R8" s="36">
        <v>1</v>
      </c>
      <c r="S8" s="35">
        <f t="shared" si="2"/>
        <v>53</v>
      </c>
      <c r="T8" s="53"/>
      <c r="U8" s="53"/>
    </row>
    <row r="9" spans="2:22" x14ac:dyDescent="0.3">
      <c r="B9" s="36" t="s">
        <v>6</v>
      </c>
      <c r="C9" s="30">
        <v>48</v>
      </c>
      <c r="D9" s="67">
        <v>0</v>
      </c>
      <c r="E9" s="68">
        <v>0</v>
      </c>
      <c r="F9" s="68">
        <v>0</v>
      </c>
      <c r="G9" s="67">
        <v>-1</v>
      </c>
      <c r="H9" s="67">
        <v>0</v>
      </c>
      <c r="I9" s="67">
        <v>0</v>
      </c>
      <c r="J9" s="67">
        <v>0</v>
      </c>
      <c r="K9" s="67">
        <v>0</v>
      </c>
      <c r="L9" s="67"/>
      <c r="M9" s="67"/>
      <c r="N9" s="67"/>
      <c r="O9" s="67"/>
      <c r="P9" s="30">
        <v>47</v>
      </c>
      <c r="Q9" s="66">
        <f t="shared" si="1"/>
        <v>-1</v>
      </c>
      <c r="R9" s="36">
        <v>0</v>
      </c>
      <c r="S9" s="35">
        <f t="shared" si="2"/>
        <v>47</v>
      </c>
      <c r="T9" s="53"/>
      <c r="U9" s="53"/>
    </row>
    <row r="10" spans="2:22" x14ac:dyDescent="0.3">
      <c r="B10" s="36" t="s">
        <v>7</v>
      </c>
      <c r="C10" s="30">
        <v>39</v>
      </c>
      <c r="D10" s="67">
        <v>0</v>
      </c>
      <c r="E10" s="68">
        <v>0</v>
      </c>
      <c r="F10" s="67">
        <v>0</v>
      </c>
      <c r="G10" s="67">
        <v>0</v>
      </c>
      <c r="H10" s="67">
        <v>0</v>
      </c>
      <c r="I10" s="67">
        <v>0</v>
      </c>
      <c r="J10" s="67">
        <v>0</v>
      </c>
      <c r="K10" s="67">
        <v>0</v>
      </c>
      <c r="L10" s="67"/>
      <c r="M10" s="67"/>
      <c r="N10" s="67"/>
      <c r="O10" s="67"/>
      <c r="P10" s="30">
        <f t="shared" si="0"/>
        <v>39</v>
      </c>
      <c r="Q10" s="66">
        <f t="shared" si="1"/>
        <v>0</v>
      </c>
      <c r="R10" s="36">
        <v>0</v>
      </c>
      <c r="S10" s="35">
        <f t="shared" si="2"/>
        <v>39</v>
      </c>
      <c r="T10" s="53"/>
      <c r="U10" s="53"/>
      <c r="V10" t="s">
        <v>17</v>
      </c>
    </row>
    <row r="11" spans="2:22" x14ac:dyDescent="0.3">
      <c r="B11" s="36" t="s">
        <v>8</v>
      </c>
      <c r="C11" s="30">
        <v>44</v>
      </c>
      <c r="D11" s="67">
        <v>0</v>
      </c>
      <c r="E11" s="68">
        <v>0</v>
      </c>
      <c r="F11" s="68">
        <v>0</v>
      </c>
      <c r="G11" s="67">
        <v>0</v>
      </c>
      <c r="H11" s="67">
        <v>0</v>
      </c>
      <c r="I11" s="67">
        <v>0</v>
      </c>
      <c r="J11" s="67">
        <v>0</v>
      </c>
      <c r="K11" s="67">
        <v>0</v>
      </c>
      <c r="L11" s="67"/>
      <c r="M11" s="67"/>
      <c r="N11" s="67"/>
      <c r="O11" s="67"/>
      <c r="P11" s="30">
        <f t="shared" si="0"/>
        <v>44</v>
      </c>
      <c r="Q11" s="66">
        <f t="shared" si="1"/>
        <v>0</v>
      </c>
      <c r="R11" s="36">
        <v>0</v>
      </c>
      <c r="S11" s="35">
        <f t="shared" si="2"/>
        <v>44</v>
      </c>
      <c r="T11" s="53"/>
      <c r="U11" s="53"/>
    </row>
    <row r="12" spans="2:22" x14ac:dyDescent="0.3">
      <c r="B12" s="36" t="s">
        <v>9</v>
      </c>
      <c r="C12" s="30">
        <v>37</v>
      </c>
      <c r="D12" s="67">
        <v>0</v>
      </c>
      <c r="E12" s="68">
        <v>0</v>
      </c>
      <c r="F12" s="67">
        <v>0</v>
      </c>
      <c r="G12" s="67">
        <v>0</v>
      </c>
      <c r="H12" s="67">
        <v>0</v>
      </c>
      <c r="I12" s="67">
        <v>0</v>
      </c>
      <c r="J12" s="67">
        <v>0</v>
      </c>
      <c r="K12" s="67">
        <v>0</v>
      </c>
      <c r="L12" s="67"/>
      <c r="M12" s="67"/>
      <c r="N12" s="67"/>
      <c r="O12" s="67"/>
      <c r="P12" s="30">
        <f t="shared" si="0"/>
        <v>37</v>
      </c>
      <c r="Q12" s="66">
        <f t="shared" si="1"/>
        <v>0</v>
      </c>
      <c r="R12" s="36">
        <v>0</v>
      </c>
      <c r="S12" s="35">
        <f t="shared" si="2"/>
        <v>37</v>
      </c>
      <c r="T12" s="53"/>
      <c r="U12" s="53"/>
    </row>
    <row r="13" spans="2:22" x14ac:dyDescent="0.3">
      <c r="B13" s="36" t="s">
        <v>10</v>
      </c>
      <c r="C13" s="30">
        <v>34</v>
      </c>
      <c r="D13" s="67">
        <v>0</v>
      </c>
      <c r="E13" s="68">
        <v>0</v>
      </c>
      <c r="F13" s="67">
        <v>0</v>
      </c>
      <c r="G13" s="67">
        <v>-1</v>
      </c>
      <c r="H13" s="67">
        <v>0</v>
      </c>
      <c r="I13" s="67">
        <v>0</v>
      </c>
      <c r="J13" s="67">
        <v>0</v>
      </c>
      <c r="K13" s="67">
        <v>0</v>
      </c>
      <c r="L13" s="67"/>
      <c r="M13" s="67"/>
      <c r="N13" s="67"/>
      <c r="O13" s="67"/>
      <c r="P13" s="30">
        <f t="shared" si="0"/>
        <v>33</v>
      </c>
      <c r="Q13" s="66">
        <f t="shared" si="1"/>
        <v>-1</v>
      </c>
      <c r="R13" s="36">
        <v>1</v>
      </c>
      <c r="S13" s="35">
        <f t="shared" si="2"/>
        <v>32</v>
      </c>
      <c r="T13" s="53"/>
      <c r="U13" s="53"/>
    </row>
    <row r="14" spans="2:22" x14ac:dyDescent="0.3">
      <c r="B14" s="36" t="s">
        <v>13</v>
      </c>
      <c r="C14" s="30">
        <v>54</v>
      </c>
      <c r="D14" s="67">
        <v>0</v>
      </c>
      <c r="E14" s="68">
        <v>0</v>
      </c>
      <c r="F14" s="67">
        <v>0</v>
      </c>
      <c r="G14" s="67">
        <v>0</v>
      </c>
      <c r="H14" s="67">
        <v>0</v>
      </c>
      <c r="I14" s="67">
        <v>0</v>
      </c>
      <c r="J14" s="67">
        <v>0</v>
      </c>
      <c r="K14" s="67">
        <v>0</v>
      </c>
      <c r="L14" s="67"/>
      <c r="M14" s="67"/>
      <c r="N14" s="67"/>
      <c r="O14" s="67"/>
      <c r="P14" s="30">
        <f t="shared" si="0"/>
        <v>54</v>
      </c>
      <c r="Q14" s="66">
        <f t="shared" si="1"/>
        <v>0</v>
      </c>
      <c r="R14" s="36">
        <v>0</v>
      </c>
      <c r="S14" s="35">
        <f t="shared" si="2"/>
        <v>54</v>
      </c>
      <c r="T14" s="53"/>
      <c r="U14" s="53"/>
    </row>
    <row r="15" spans="2:22" x14ac:dyDescent="0.3">
      <c r="B15" s="36" t="s">
        <v>11</v>
      </c>
      <c r="C15" s="30">
        <v>66</v>
      </c>
      <c r="D15" s="67">
        <v>0</v>
      </c>
      <c r="E15" s="68">
        <v>0</v>
      </c>
      <c r="F15" s="67">
        <v>0</v>
      </c>
      <c r="G15" s="67">
        <v>0</v>
      </c>
      <c r="H15" s="67">
        <v>0</v>
      </c>
      <c r="I15" s="67">
        <v>0</v>
      </c>
      <c r="J15" s="67">
        <v>0</v>
      </c>
      <c r="K15" s="67">
        <v>0</v>
      </c>
      <c r="L15" s="67"/>
      <c r="M15" s="67"/>
      <c r="N15" s="67"/>
      <c r="O15" s="67"/>
      <c r="P15" s="30">
        <f t="shared" si="0"/>
        <v>66</v>
      </c>
      <c r="Q15" s="66">
        <f t="shared" si="1"/>
        <v>0</v>
      </c>
      <c r="R15" s="36">
        <v>0</v>
      </c>
      <c r="S15" s="35">
        <f t="shared" si="2"/>
        <v>66</v>
      </c>
      <c r="T15" s="53"/>
      <c r="U15" s="53"/>
    </row>
    <row r="16" spans="2:22" x14ac:dyDescent="0.3">
      <c r="B16" s="36" t="s">
        <v>12</v>
      </c>
      <c r="C16" s="30">
        <v>49</v>
      </c>
      <c r="D16" s="67">
        <v>0</v>
      </c>
      <c r="E16" s="68">
        <v>0</v>
      </c>
      <c r="F16" s="68">
        <v>-1</v>
      </c>
      <c r="G16" s="67">
        <v>-1</v>
      </c>
      <c r="H16" s="67">
        <v>0</v>
      </c>
      <c r="I16" s="67">
        <v>0</v>
      </c>
      <c r="J16" s="67">
        <v>0</v>
      </c>
      <c r="K16" s="67">
        <v>0</v>
      </c>
      <c r="L16" s="67"/>
      <c r="M16" s="67"/>
      <c r="N16" s="67"/>
      <c r="O16" s="67"/>
      <c r="P16" s="30">
        <f t="shared" si="0"/>
        <v>47</v>
      </c>
      <c r="Q16" s="66">
        <f t="shared" si="1"/>
        <v>-2</v>
      </c>
      <c r="R16" s="36">
        <v>0</v>
      </c>
      <c r="S16" s="35">
        <f t="shared" si="2"/>
        <v>47</v>
      </c>
      <c r="T16" s="53"/>
      <c r="U16" s="53"/>
    </row>
    <row r="17" spans="1:21" x14ac:dyDescent="0.3">
      <c r="A17" s="2"/>
      <c r="B17" s="36" t="s">
        <v>15</v>
      </c>
      <c r="C17" s="35">
        <f>SUM(C3:C16)</f>
        <v>730</v>
      </c>
      <c r="D17" s="34">
        <f t="shared" ref="D17:N17" si="3">SUM(D3:D16)</f>
        <v>0</v>
      </c>
      <c r="E17" s="34">
        <f>G9</f>
        <v>-1</v>
      </c>
      <c r="F17" s="34">
        <f t="shared" si="3"/>
        <v>-2</v>
      </c>
      <c r="G17" s="34">
        <f t="shared" si="3"/>
        <v>-9</v>
      </c>
      <c r="H17" s="34">
        <f t="shared" si="3"/>
        <v>0</v>
      </c>
      <c r="I17" s="34">
        <f t="shared" si="3"/>
        <v>-1</v>
      </c>
      <c r="J17" s="34">
        <f t="shared" si="3"/>
        <v>0</v>
      </c>
      <c r="K17" s="34">
        <f t="shared" si="3"/>
        <v>0</v>
      </c>
      <c r="L17" s="34">
        <f t="shared" si="3"/>
        <v>0</v>
      </c>
      <c r="M17" s="34">
        <f t="shared" si="3"/>
        <v>0</v>
      </c>
      <c r="N17" s="34">
        <f t="shared" si="3"/>
        <v>0</v>
      </c>
      <c r="O17" s="34"/>
      <c r="P17" s="35">
        <f>SUM(P3:P16)</f>
        <v>718</v>
      </c>
      <c r="Q17" s="66">
        <f t="shared" si="1"/>
        <v>-12</v>
      </c>
      <c r="R17" s="36">
        <f>SUM(R3:R16)</f>
        <v>2</v>
      </c>
      <c r="S17" s="35">
        <f t="shared" si="2"/>
        <v>716</v>
      </c>
      <c r="T17" s="53"/>
      <c r="U17" s="53"/>
    </row>
    <row r="18" spans="1:21" s="10" customFormat="1" x14ac:dyDescent="0.3">
      <c r="B18" s="15" t="s">
        <v>17</v>
      </c>
      <c r="C18" s="12"/>
      <c r="D18" s="11" t="s">
        <v>17</v>
      </c>
      <c r="E18" s="11" t="s">
        <v>17</v>
      </c>
      <c r="F18" s="11" t="s">
        <v>17</v>
      </c>
      <c r="G18" s="11" t="s">
        <v>17</v>
      </c>
      <c r="H18" s="11"/>
      <c r="I18" s="11" t="s">
        <v>17</v>
      </c>
      <c r="J18" s="11" t="s">
        <v>17</v>
      </c>
      <c r="K18" s="11" t="s">
        <v>17</v>
      </c>
      <c r="L18" s="11" t="s">
        <v>17</v>
      </c>
      <c r="M18" s="11" t="s">
        <v>17</v>
      </c>
      <c r="N18" s="11" t="s">
        <v>17</v>
      </c>
      <c r="O18" s="11"/>
      <c r="R18" s="64"/>
      <c r="S18" s="65"/>
    </row>
    <row r="19" spans="1:21" x14ac:dyDescent="0.3">
      <c r="B19" s="9"/>
      <c r="C19" s="9"/>
      <c r="D19" s="1"/>
      <c r="E19" s="1"/>
      <c r="F19" s="1"/>
      <c r="G19" s="1"/>
      <c r="H19" s="1"/>
      <c r="I19" s="1"/>
      <c r="J19" s="1"/>
      <c r="K19" s="1"/>
      <c r="L19" s="1"/>
      <c r="M19" s="1"/>
      <c r="N19" s="1" t="s">
        <v>17</v>
      </c>
      <c r="O19" s="1"/>
    </row>
    <row r="20" spans="1:21" x14ac:dyDescent="0.3">
      <c r="B20" s="31" t="s">
        <v>14</v>
      </c>
      <c r="C20" s="2" t="s">
        <v>24</v>
      </c>
      <c r="D20" s="2" t="s">
        <v>45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21" x14ac:dyDescent="0.3">
      <c r="B21" s="36" t="s">
        <v>0</v>
      </c>
      <c r="C21" s="1">
        <f>SUM(P3)</f>
        <v>69</v>
      </c>
      <c r="D21" s="1">
        <f>SUM('2025-26 jäsenet'!P4)</f>
        <v>1647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21" x14ac:dyDescent="0.3">
      <c r="B22" s="36" t="s">
        <v>1</v>
      </c>
      <c r="C22" s="1">
        <f>SUM(P4)</f>
        <v>41</v>
      </c>
      <c r="D22" s="1">
        <f>SUM('2025-26 jäsenet'!P5)</f>
        <v>782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21" x14ac:dyDescent="0.3">
      <c r="B23" s="36" t="s">
        <v>2</v>
      </c>
      <c r="C23" s="1">
        <f t="shared" ref="C23:C34" si="4">SUM(P5)</f>
        <v>73</v>
      </c>
      <c r="D23" s="1">
        <f>SUM('2025-26 jäsenet'!P6)</f>
        <v>1710</v>
      </c>
    </row>
    <row r="24" spans="1:21" x14ac:dyDescent="0.3">
      <c r="B24" s="36" t="s">
        <v>3</v>
      </c>
      <c r="C24" s="1">
        <f t="shared" si="4"/>
        <v>49</v>
      </c>
      <c r="D24" s="1">
        <f>SUM('2025-26 jäsenet'!P7)</f>
        <v>1127</v>
      </c>
    </row>
    <row r="25" spans="1:21" x14ac:dyDescent="0.3">
      <c r="B25" s="36" t="s">
        <v>4</v>
      </c>
      <c r="C25" s="1">
        <f t="shared" si="4"/>
        <v>65</v>
      </c>
      <c r="D25" s="1">
        <f>SUM('2025-26 jäsenet'!P8)</f>
        <v>1367</v>
      </c>
    </row>
    <row r="26" spans="1:21" x14ac:dyDescent="0.3">
      <c r="B26" s="36" t="s">
        <v>5</v>
      </c>
      <c r="C26" s="1">
        <f t="shared" si="4"/>
        <v>54</v>
      </c>
      <c r="D26" s="1">
        <f>SUM('2025-26 jäsenet'!P9)</f>
        <v>1247</v>
      </c>
    </row>
    <row r="27" spans="1:21" x14ac:dyDescent="0.3">
      <c r="B27" s="36" t="s">
        <v>6</v>
      </c>
      <c r="C27" s="1">
        <f t="shared" si="4"/>
        <v>47</v>
      </c>
      <c r="D27" s="1">
        <f>SUM('2025-26 jäsenet'!P10)</f>
        <v>891</v>
      </c>
    </row>
    <row r="28" spans="1:21" x14ac:dyDescent="0.3">
      <c r="B28" s="36" t="s">
        <v>7</v>
      </c>
      <c r="C28" s="1">
        <f t="shared" si="4"/>
        <v>39</v>
      </c>
      <c r="D28" s="1">
        <f>SUM('2025-26 jäsenet'!P11)</f>
        <v>956</v>
      </c>
    </row>
    <row r="29" spans="1:21" x14ac:dyDescent="0.3">
      <c r="B29" s="36" t="s">
        <v>8</v>
      </c>
      <c r="C29" s="1">
        <f t="shared" si="4"/>
        <v>44</v>
      </c>
      <c r="D29" s="1">
        <f>SUM('2025-26 jäsenet'!P12)</f>
        <v>833</v>
      </c>
    </row>
    <row r="30" spans="1:21" x14ac:dyDescent="0.3">
      <c r="B30" s="36" t="s">
        <v>9</v>
      </c>
      <c r="C30" s="1">
        <f t="shared" si="4"/>
        <v>37</v>
      </c>
      <c r="D30" s="1">
        <f>SUM('2025-26 jäsenet'!P13)</f>
        <v>855</v>
      </c>
    </row>
    <row r="31" spans="1:21" x14ac:dyDescent="0.3">
      <c r="B31" s="36" t="s">
        <v>10</v>
      </c>
      <c r="C31" s="1">
        <f t="shared" si="4"/>
        <v>33</v>
      </c>
      <c r="D31" s="1">
        <f>SUM('2025-26 jäsenet'!P14)</f>
        <v>747</v>
      </c>
    </row>
    <row r="32" spans="1:21" x14ac:dyDescent="0.3">
      <c r="B32" s="36" t="s">
        <v>13</v>
      </c>
      <c r="C32" s="1">
        <f t="shared" si="4"/>
        <v>54</v>
      </c>
      <c r="D32" s="1">
        <f>SUM('2025-26 jäsenet'!P15)</f>
        <v>1237</v>
      </c>
    </row>
    <row r="33" spans="2:4" x14ac:dyDescent="0.3">
      <c r="B33" s="36" t="s">
        <v>11</v>
      </c>
      <c r="C33" s="1">
        <f t="shared" si="4"/>
        <v>66</v>
      </c>
      <c r="D33" s="1">
        <f>SUM('2025-26 jäsenet'!P16)</f>
        <v>1314</v>
      </c>
    </row>
    <row r="34" spans="2:4" x14ac:dyDescent="0.3">
      <c r="B34" s="36" t="s">
        <v>12</v>
      </c>
      <c r="C34" s="1">
        <f t="shared" si="4"/>
        <v>47</v>
      </c>
      <c r="D34" s="1">
        <f>SUM('2025-26 jäsenet'!P17)</f>
        <v>847</v>
      </c>
    </row>
    <row r="35" spans="2:4" x14ac:dyDescent="0.3">
      <c r="C35" s="1"/>
    </row>
  </sheetData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43B10-0553-4EC4-A021-EEA9141335ED}">
  <dimension ref="B1:V93"/>
  <sheetViews>
    <sheetView topLeftCell="B3" zoomScale="90" zoomScaleNormal="90" workbookViewId="0">
      <selection activeCell="M45" sqref="M45"/>
    </sheetView>
  </sheetViews>
  <sheetFormatPr defaultColWidth="9.109375" defaultRowHeight="17.399999999999999" x14ac:dyDescent="0.3"/>
  <cols>
    <col min="1" max="1" width="9.109375" style="2"/>
    <col min="2" max="2" width="6.88671875" style="4" customWidth="1"/>
    <col min="3" max="3" width="10.5546875" style="2" customWidth="1"/>
    <col min="4" max="4" width="12.33203125" style="2" customWidth="1"/>
    <col min="5" max="5" width="7.5546875" style="2" customWidth="1"/>
    <col min="6" max="6" width="9.44140625" style="2" customWidth="1"/>
    <col min="7" max="13" width="7.5546875" style="2" customWidth="1"/>
    <col min="14" max="14" width="8.77734375" style="2" customWidth="1"/>
    <col min="15" max="15" width="7.6640625" style="2" customWidth="1"/>
    <col min="16" max="16" width="7.5546875" style="2" customWidth="1"/>
    <col min="17" max="17" width="10.77734375" style="6" bestFit="1" customWidth="1"/>
    <col min="18" max="18" width="9.109375" style="7" customWidth="1"/>
    <col min="19" max="19" width="5.109375" style="2" bestFit="1" customWidth="1"/>
    <col min="20" max="20" width="9.21875" style="2" bestFit="1" customWidth="1"/>
    <col min="21" max="21" width="13" style="2" customWidth="1"/>
    <col min="22" max="16384" width="9.109375" style="2"/>
  </cols>
  <sheetData>
    <row r="1" spans="2:22" s="4" customFormat="1" ht="16.95" customHeight="1" x14ac:dyDescent="0.3">
      <c r="B1" s="4" t="s">
        <v>37</v>
      </c>
      <c r="Q1" s="6"/>
      <c r="R1" s="7"/>
    </row>
    <row r="2" spans="2:22" s="5" customFormat="1" ht="16.95" customHeight="1" thickBot="1" x14ac:dyDescent="0.35">
      <c r="B2" s="42"/>
      <c r="C2" s="20">
        <v>45838</v>
      </c>
      <c r="D2" s="20"/>
      <c r="E2" s="21"/>
      <c r="F2" s="22"/>
      <c r="G2" s="22"/>
      <c r="H2" s="22"/>
      <c r="I2" s="22"/>
      <c r="J2" s="22"/>
      <c r="K2" s="22"/>
      <c r="L2" s="22"/>
      <c r="M2" s="22"/>
      <c r="N2" s="32"/>
      <c r="O2" s="22"/>
      <c r="P2" s="22"/>
      <c r="Q2" s="23"/>
      <c r="R2" s="21"/>
      <c r="S2" s="22"/>
      <c r="T2" s="22"/>
    </row>
    <row r="3" spans="2:22" s="19" customFormat="1" ht="51.45" customHeight="1" thickBot="1" x14ac:dyDescent="0.35">
      <c r="B3" s="73" t="s">
        <v>14</v>
      </c>
      <c r="C3" s="74"/>
      <c r="D3" s="74"/>
      <c r="E3" s="75">
        <v>7</v>
      </c>
      <c r="F3" s="75">
        <v>8</v>
      </c>
      <c r="G3" s="75">
        <v>9</v>
      </c>
      <c r="H3" s="75">
        <v>10</v>
      </c>
      <c r="I3" s="75">
        <v>11</v>
      </c>
      <c r="J3" s="75">
        <v>12</v>
      </c>
      <c r="K3" s="75">
        <v>1</v>
      </c>
      <c r="L3" s="75">
        <v>2</v>
      </c>
      <c r="M3" s="75">
        <v>3</v>
      </c>
      <c r="N3" s="75">
        <v>4</v>
      </c>
      <c r="O3" s="75">
        <v>5</v>
      </c>
      <c r="P3" s="75">
        <v>6</v>
      </c>
      <c r="Q3" s="76" t="s">
        <v>34</v>
      </c>
      <c r="R3" s="77" t="s">
        <v>16</v>
      </c>
      <c r="T3" s="37" t="s">
        <v>14</v>
      </c>
      <c r="U3" s="19" t="s">
        <v>42</v>
      </c>
      <c r="V3" s="19" t="s">
        <v>43</v>
      </c>
    </row>
    <row r="4" spans="2:22" ht="16.95" customHeight="1" x14ac:dyDescent="0.3">
      <c r="B4" s="69" t="s">
        <v>0</v>
      </c>
      <c r="C4" s="102">
        <v>18</v>
      </c>
      <c r="D4" s="102" t="s">
        <v>31</v>
      </c>
      <c r="E4" s="102">
        <v>0</v>
      </c>
      <c r="F4" s="102">
        <v>1</v>
      </c>
      <c r="G4" s="102">
        <v>-1</v>
      </c>
      <c r="H4" s="102">
        <v>-1</v>
      </c>
      <c r="I4" s="102">
        <v>-2</v>
      </c>
      <c r="J4" s="102">
        <v>1</v>
      </c>
      <c r="K4" s="102">
        <v>0</v>
      </c>
      <c r="L4" s="102">
        <v>0</v>
      </c>
      <c r="M4" s="102"/>
      <c r="N4" s="102"/>
      <c r="O4" s="102"/>
      <c r="P4" s="103"/>
      <c r="Q4" s="104">
        <f t="shared" ref="Q4:Q45" si="0">SUM(C4:P4)</f>
        <v>16</v>
      </c>
      <c r="R4" s="105">
        <f>SUM(Q4-C4)</f>
        <v>-2</v>
      </c>
      <c r="S4" s="1"/>
      <c r="T4" s="39" t="s">
        <v>0</v>
      </c>
      <c r="U4" s="24" t="s">
        <v>31</v>
      </c>
      <c r="V4" s="61">
        <f>SUM(Q4)</f>
        <v>16</v>
      </c>
    </row>
    <row r="5" spans="2:22" ht="16.95" customHeight="1" x14ac:dyDescent="0.3">
      <c r="B5" s="39"/>
      <c r="C5" s="106">
        <v>21</v>
      </c>
      <c r="D5" s="106" t="s">
        <v>32</v>
      </c>
      <c r="E5" s="106">
        <v>0</v>
      </c>
      <c r="F5" s="106">
        <v>-1</v>
      </c>
      <c r="G5" s="106">
        <v>0</v>
      </c>
      <c r="H5" s="106">
        <v>1</v>
      </c>
      <c r="I5" s="106">
        <v>1</v>
      </c>
      <c r="J5" s="106">
        <v>-1</v>
      </c>
      <c r="K5" s="106">
        <v>1</v>
      </c>
      <c r="L5" s="106">
        <v>0</v>
      </c>
      <c r="M5" s="106"/>
      <c r="N5" s="106"/>
      <c r="O5" s="106"/>
      <c r="P5" s="35"/>
      <c r="Q5" s="107">
        <f t="shared" si="0"/>
        <v>22</v>
      </c>
      <c r="R5" s="66">
        <f t="shared" ref="R5:R48" si="1">SUM(Q5-C5)</f>
        <v>1</v>
      </c>
      <c r="S5" s="1"/>
      <c r="T5" s="39"/>
      <c r="U5" s="24" t="s">
        <v>32</v>
      </c>
      <c r="V5" s="61">
        <f t="shared" ref="V5:V45" si="2">SUM(Q5)</f>
        <v>22</v>
      </c>
    </row>
    <row r="6" spans="2:22" ht="16.95" customHeight="1" thickBot="1" x14ac:dyDescent="0.35">
      <c r="B6" s="70"/>
      <c r="C6" s="108">
        <v>31</v>
      </c>
      <c r="D6" s="108" t="s">
        <v>33</v>
      </c>
      <c r="E6" s="108">
        <v>0</v>
      </c>
      <c r="F6" s="108">
        <v>0</v>
      </c>
      <c r="G6" s="108">
        <v>0</v>
      </c>
      <c r="H6" s="108">
        <v>0</v>
      </c>
      <c r="I6" s="108">
        <v>1</v>
      </c>
      <c r="J6" s="108">
        <v>0</v>
      </c>
      <c r="K6" s="108">
        <v>-1</v>
      </c>
      <c r="L6" s="108">
        <v>0</v>
      </c>
      <c r="M6" s="108"/>
      <c r="N6" s="108"/>
      <c r="O6" s="108"/>
      <c r="P6" s="109"/>
      <c r="Q6" s="110">
        <f t="shared" si="0"/>
        <v>31</v>
      </c>
      <c r="R6" s="111">
        <f t="shared" si="1"/>
        <v>0</v>
      </c>
      <c r="S6" s="1"/>
      <c r="T6" s="39"/>
      <c r="U6" s="24" t="s">
        <v>33</v>
      </c>
      <c r="V6" s="61">
        <f t="shared" si="2"/>
        <v>31</v>
      </c>
    </row>
    <row r="7" spans="2:22" ht="16.95" customHeight="1" x14ac:dyDescent="0.3">
      <c r="B7" s="69" t="s">
        <v>1</v>
      </c>
      <c r="C7" s="112">
        <v>18</v>
      </c>
      <c r="D7" s="102" t="s">
        <v>31</v>
      </c>
      <c r="E7" s="112">
        <v>0</v>
      </c>
      <c r="F7" s="112">
        <v>0</v>
      </c>
      <c r="G7" s="112">
        <v>2</v>
      </c>
      <c r="H7" s="112">
        <v>0</v>
      </c>
      <c r="I7" s="112">
        <v>0</v>
      </c>
      <c r="J7" s="112">
        <v>0</v>
      </c>
      <c r="K7" s="112">
        <v>0</v>
      </c>
      <c r="L7" s="112">
        <v>0</v>
      </c>
      <c r="M7" s="112"/>
      <c r="N7" s="112"/>
      <c r="O7" s="112"/>
      <c r="P7" s="103"/>
      <c r="Q7" s="104">
        <f t="shared" si="0"/>
        <v>20</v>
      </c>
      <c r="R7" s="105">
        <f t="shared" si="1"/>
        <v>2</v>
      </c>
      <c r="S7" s="1"/>
      <c r="T7" s="39" t="s">
        <v>1</v>
      </c>
      <c r="U7" s="24" t="s">
        <v>31</v>
      </c>
      <c r="V7" s="61">
        <f t="shared" si="2"/>
        <v>20</v>
      </c>
    </row>
    <row r="8" spans="2:22" ht="16.95" customHeight="1" x14ac:dyDescent="0.3">
      <c r="B8" s="39"/>
      <c r="C8" s="30">
        <v>14</v>
      </c>
      <c r="D8" s="106" t="s">
        <v>32</v>
      </c>
      <c r="E8" s="30">
        <v>0</v>
      </c>
      <c r="F8" s="30">
        <v>1</v>
      </c>
      <c r="G8" s="30">
        <v>-3</v>
      </c>
      <c r="H8" s="30">
        <v>0</v>
      </c>
      <c r="I8" s="30">
        <v>0</v>
      </c>
      <c r="J8" s="30">
        <v>0</v>
      </c>
      <c r="K8" s="30">
        <v>0</v>
      </c>
      <c r="L8" s="30">
        <v>0</v>
      </c>
      <c r="M8" s="30"/>
      <c r="N8" s="30"/>
      <c r="O8" s="30"/>
      <c r="P8" s="35"/>
      <c r="Q8" s="107">
        <f t="shared" si="0"/>
        <v>12</v>
      </c>
      <c r="R8" s="66">
        <f t="shared" si="1"/>
        <v>-2</v>
      </c>
      <c r="S8" s="1"/>
      <c r="T8" s="39"/>
      <c r="U8" s="24" t="s">
        <v>32</v>
      </c>
      <c r="V8" s="61">
        <f t="shared" si="2"/>
        <v>12</v>
      </c>
    </row>
    <row r="9" spans="2:22" ht="16.95" customHeight="1" thickBot="1" x14ac:dyDescent="0.35">
      <c r="B9" s="70"/>
      <c r="C9" s="113">
        <v>9</v>
      </c>
      <c r="D9" s="108" t="s">
        <v>33</v>
      </c>
      <c r="E9" s="113">
        <v>0</v>
      </c>
      <c r="F9" s="113">
        <v>-1</v>
      </c>
      <c r="G9" s="113">
        <v>1</v>
      </c>
      <c r="H9" s="113">
        <v>0</v>
      </c>
      <c r="I9" s="113">
        <v>0</v>
      </c>
      <c r="J9" s="113">
        <v>0</v>
      </c>
      <c r="K9" s="113">
        <v>0</v>
      </c>
      <c r="L9" s="113">
        <v>0</v>
      </c>
      <c r="M9" s="113"/>
      <c r="N9" s="113"/>
      <c r="O9" s="113"/>
      <c r="P9" s="109"/>
      <c r="Q9" s="110">
        <f t="shared" si="0"/>
        <v>9</v>
      </c>
      <c r="R9" s="111">
        <f t="shared" si="1"/>
        <v>0</v>
      </c>
      <c r="S9" s="1"/>
      <c r="T9" s="39"/>
      <c r="U9" s="24" t="s">
        <v>33</v>
      </c>
      <c r="V9" s="61">
        <f t="shared" si="2"/>
        <v>9</v>
      </c>
    </row>
    <row r="10" spans="2:22" ht="16.95" customHeight="1" x14ac:dyDescent="0.3">
      <c r="B10" s="69" t="s">
        <v>2</v>
      </c>
      <c r="C10" s="112">
        <v>18</v>
      </c>
      <c r="D10" s="102" t="s">
        <v>31</v>
      </c>
      <c r="E10" s="112">
        <v>0</v>
      </c>
      <c r="F10" s="112">
        <v>0</v>
      </c>
      <c r="G10" s="112">
        <v>0</v>
      </c>
      <c r="H10" s="112">
        <v>1</v>
      </c>
      <c r="I10" s="112">
        <v>-1</v>
      </c>
      <c r="J10" s="112">
        <v>1</v>
      </c>
      <c r="K10" s="112">
        <v>0</v>
      </c>
      <c r="L10" s="112">
        <v>0</v>
      </c>
      <c r="M10" s="112"/>
      <c r="N10" s="112"/>
      <c r="O10" s="112"/>
      <c r="P10" s="103"/>
      <c r="Q10" s="104">
        <f t="shared" si="0"/>
        <v>19</v>
      </c>
      <c r="R10" s="105">
        <f t="shared" si="1"/>
        <v>1</v>
      </c>
      <c r="S10" s="1"/>
      <c r="T10" s="39" t="s">
        <v>2</v>
      </c>
      <c r="U10" s="24" t="s">
        <v>31</v>
      </c>
      <c r="V10" s="61">
        <f t="shared" si="2"/>
        <v>19</v>
      </c>
    </row>
    <row r="11" spans="2:22" ht="16.95" customHeight="1" x14ac:dyDescent="0.3">
      <c r="B11" s="39"/>
      <c r="C11" s="30">
        <v>29</v>
      </c>
      <c r="D11" s="106" t="s">
        <v>32</v>
      </c>
      <c r="E11" s="30">
        <v>0</v>
      </c>
      <c r="F11" s="30">
        <v>0</v>
      </c>
      <c r="G11" s="30">
        <v>0</v>
      </c>
      <c r="H11" s="30">
        <v>-2</v>
      </c>
      <c r="I11" s="30">
        <v>0</v>
      </c>
      <c r="J11" s="30">
        <v>-3</v>
      </c>
      <c r="K11" s="30">
        <v>0</v>
      </c>
      <c r="L11" s="30">
        <v>0</v>
      </c>
      <c r="M11" s="30"/>
      <c r="N11" s="30"/>
      <c r="O11" s="30"/>
      <c r="P11" s="35"/>
      <c r="Q11" s="107">
        <f t="shared" si="0"/>
        <v>24</v>
      </c>
      <c r="R11" s="66">
        <f t="shared" si="1"/>
        <v>-5</v>
      </c>
      <c r="S11" s="1"/>
      <c r="T11" s="39"/>
      <c r="U11" s="24" t="s">
        <v>32</v>
      </c>
      <c r="V11" s="61">
        <f t="shared" si="2"/>
        <v>24</v>
      </c>
    </row>
    <row r="12" spans="2:22" ht="16.95" customHeight="1" thickBot="1" x14ac:dyDescent="0.35">
      <c r="B12" s="71"/>
      <c r="C12" s="113">
        <v>26</v>
      </c>
      <c r="D12" s="108" t="s">
        <v>33</v>
      </c>
      <c r="E12" s="113">
        <v>0</v>
      </c>
      <c r="F12" s="113">
        <v>0</v>
      </c>
      <c r="G12" s="113">
        <v>0</v>
      </c>
      <c r="H12" s="113">
        <v>1</v>
      </c>
      <c r="I12" s="113">
        <v>1</v>
      </c>
      <c r="J12" s="113">
        <v>2</v>
      </c>
      <c r="K12" s="113">
        <v>0</v>
      </c>
      <c r="L12" s="113">
        <v>0</v>
      </c>
      <c r="M12" s="113"/>
      <c r="N12" s="113"/>
      <c r="O12" s="113"/>
      <c r="P12" s="113"/>
      <c r="Q12" s="110">
        <f t="shared" si="0"/>
        <v>30</v>
      </c>
      <c r="R12" s="111">
        <f t="shared" si="1"/>
        <v>4</v>
      </c>
      <c r="S12" s="1"/>
      <c r="T12" s="39"/>
      <c r="U12" s="24" t="s">
        <v>33</v>
      </c>
      <c r="V12" s="61">
        <f t="shared" si="2"/>
        <v>30</v>
      </c>
    </row>
    <row r="13" spans="2:22" ht="16.95" customHeight="1" x14ac:dyDescent="0.3">
      <c r="B13" s="69" t="s">
        <v>3</v>
      </c>
      <c r="C13" s="112">
        <v>14</v>
      </c>
      <c r="D13" s="102" t="s">
        <v>31</v>
      </c>
      <c r="E13" s="112">
        <v>1</v>
      </c>
      <c r="F13" s="112">
        <v>0</v>
      </c>
      <c r="G13" s="112">
        <v>0</v>
      </c>
      <c r="H13" s="112">
        <v>0</v>
      </c>
      <c r="I13" s="112">
        <v>0</v>
      </c>
      <c r="J13" s="112">
        <v>0</v>
      </c>
      <c r="K13" s="112">
        <v>0</v>
      </c>
      <c r="L13" s="112">
        <v>0</v>
      </c>
      <c r="M13" s="112"/>
      <c r="N13" s="112"/>
      <c r="O13" s="112"/>
      <c r="P13" s="103"/>
      <c r="Q13" s="104">
        <f t="shared" si="0"/>
        <v>15</v>
      </c>
      <c r="R13" s="105">
        <f t="shared" si="1"/>
        <v>1</v>
      </c>
      <c r="S13" s="1"/>
      <c r="T13" s="39" t="s">
        <v>3</v>
      </c>
      <c r="U13" s="24" t="s">
        <v>31</v>
      </c>
      <c r="V13" s="61">
        <f t="shared" si="2"/>
        <v>15</v>
      </c>
    </row>
    <row r="14" spans="2:22" ht="16.95" customHeight="1" x14ac:dyDescent="0.3">
      <c r="B14" s="39"/>
      <c r="C14" s="30">
        <v>20</v>
      </c>
      <c r="D14" s="106" t="s">
        <v>32</v>
      </c>
      <c r="E14" s="30">
        <v>0</v>
      </c>
      <c r="F14" s="30">
        <v>0</v>
      </c>
      <c r="G14" s="30">
        <v>0</v>
      </c>
      <c r="H14" s="30">
        <v>-2</v>
      </c>
      <c r="I14" s="30">
        <v>0</v>
      </c>
      <c r="J14" s="30">
        <v>0</v>
      </c>
      <c r="K14" s="30">
        <v>-1</v>
      </c>
      <c r="L14" s="30">
        <v>0</v>
      </c>
      <c r="M14" s="30"/>
      <c r="N14" s="30"/>
      <c r="O14" s="30"/>
      <c r="P14" s="35"/>
      <c r="Q14" s="107">
        <f t="shared" si="0"/>
        <v>17</v>
      </c>
      <c r="R14" s="66">
        <f t="shared" si="1"/>
        <v>-3</v>
      </c>
      <c r="S14" s="1"/>
      <c r="T14" s="39"/>
      <c r="U14" s="24" t="s">
        <v>32</v>
      </c>
      <c r="V14" s="61">
        <f t="shared" si="2"/>
        <v>17</v>
      </c>
    </row>
    <row r="15" spans="2:22" ht="16.95" customHeight="1" thickBot="1" x14ac:dyDescent="0.35">
      <c r="B15" s="70"/>
      <c r="C15" s="113">
        <v>15</v>
      </c>
      <c r="D15" s="108" t="s">
        <v>33</v>
      </c>
      <c r="E15" s="113">
        <v>-1</v>
      </c>
      <c r="F15" s="113">
        <v>0</v>
      </c>
      <c r="G15" s="113">
        <v>0</v>
      </c>
      <c r="H15" s="113">
        <v>2</v>
      </c>
      <c r="I15" s="113">
        <v>0</v>
      </c>
      <c r="J15" s="113">
        <v>0</v>
      </c>
      <c r="K15" s="113">
        <v>1</v>
      </c>
      <c r="L15" s="113">
        <v>0</v>
      </c>
      <c r="M15" s="113"/>
      <c r="N15" s="113"/>
      <c r="O15" s="113"/>
      <c r="P15" s="109"/>
      <c r="Q15" s="110">
        <f t="shared" si="0"/>
        <v>17</v>
      </c>
      <c r="R15" s="111">
        <f t="shared" si="1"/>
        <v>2</v>
      </c>
      <c r="S15" s="1"/>
      <c r="T15" s="39"/>
      <c r="U15" s="24" t="s">
        <v>33</v>
      </c>
      <c r="V15" s="61">
        <f t="shared" si="2"/>
        <v>17</v>
      </c>
    </row>
    <row r="16" spans="2:22" ht="16.95" customHeight="1" x14ac:dyDescent="0.3">
      <c r="B16" s="69" t="s">
        <v>4</v>
      </c>
      <c r="C16" s="112">
        <v>22</v>
      </c>
      <c r="D16" s="102" t="s">
        <v>31</v>
      </c>
      <c r="E16" s="112">
        <v>0</v>
      </c>
      <c r="F16" s="112">
        <v>0</v>
      </c>
      <c r="G16" s="112">
        <v>0</v>
      </c>
      <c r="H16" s="112">
        <v>1</v>
      </c>
      <c r="I16" s="112">
        <v>1</v>
      </c>
      <c r="J16" s="112">
        <v>0</v>
      </c>
      <c r="K16" s="112">
        <v>0</v>
      </c>
      <c r="L16" s="112">
        <v>0</v>
      </c>
      <c r="M16" s="112"/>
      <c r="N16" s="112"/>
      <c r="O16" s="112"/>
      <c r="P16" s="103"/>
      <c r="Q16" s="104">
        <f t="shared" si="0"/>
        <v>24</v>
      </c>
      <c r="R16" s="105">
        <f t="shared" si="1"/>
        <v>2</v>
      </c>
      <c r="S16" s="1"/>
      <c r="T16" s="39" t="s">
        <v>4</v>
      </c>
      <c r="U16" s="24" t="s">
        <v>31</v>
      </c>
      <c r="V16" s="61">
        <f t="shared" si="2"/>
        <v>24</v>
      </c>
    </row>
    <row r="17" spans="2:22" ht="16.95" customHeight="1" x14ac:dyDescent="0.3">
      <c r="B17" s="39"/>
      <c r="C17" s="30">
        <v>25</v>
      </c>
      <c r="D17" s="106" t="s">
        <v>32</v>
      </c>
      <c r="E17" s="30">
        <v>0</v>
      </c>
      <c r="F17" s="30">
        <v>0</v>
      </c>
      <c r="G17" s="30">
        <v>1</v>
      </c>
      <c r="H17" s="30">
        <v>-2</v>
      </c>
      <c r="I17" s="30">
        <v>-1</v>
      </c>
      <c r="J17" s="30">
        <v>0</v>
      </c>
      <c r="K17" s="30">
        <v>0</v>
      </c>
      <c r="L17" s="30">
        <v>0</v>
      </c>
      <c r="M17" s="30"/>
      <c r="N17" s="30"/>
      <c r="O17" s="30"/>
      <c r="P17" s="35"/>
      <c r="Q17" s="107">
        <f t="shared" si="0"/>
        <v>23</v>
      </c>
      <c r="R17" s="66">
        <f t="shared" si="1"/>
        <v>-2</v>
      </c>
      <c r="S17" s="1"/>
      <c r="T17" s="39"/>
      <c r="U17" s="24" t="s">
        <v>32</v>
      </c>
      <c r="V17" s="61">
        <f t="shared" si="2"/>
        <v>23</v>
      </c>
    </row>
    <row r="18" spans="2:22" ht="16.95" customHeight="1" thickBot="1" x14ac:dyDescent="0.35">
      <c r="B18" s="70"/>
      <c r="C18" s="113">
        <v>18</v>
      </c>
      <c r="D18" s="108" t="s">
        <v>33</v>
      </c>
      <c r="E18" s="113">
        <v>0</v>
      </c>
      <c r="F18" s="113">
        <v>0</v>
      </c>
      <c r="G18" s="113">
        <v>-1</v>
      </c>
      <c r="H18" s="113">
        <v>1</v>
      </c>
      <c r="I18" s="113">
        <v>0</v>
      </c>
      <c r="J18" s="113">
        <v>0</v>
      </c>
      <c r="K18" s="113">
        <v>0</v>
      </c>
      <c r="L18" s="113">
        <v>0</v>
      </c>
      <c r="M18" s="113"/>
      <c r="N18" s="113"/>
      <c r="O18" s="113"/>
      <c r="P18" s="109"/>
      <c r="Q18" s="110">
        <f t="shared" si="0"/>
        <v>18</v>
      </c>
      <c r="R18" s="111">
        <f t="shared" si="1"/>
        <v>0</v>
      </c>
      <c r="S18" s="1"/>
      <c r="T18" s="39"/>
      <c r="U18" s="24" t="s">
        <v>33</v>
      </c>
      <c r="V18" s="61">
        <f t="shared" si="2"/>
        <v>18</v>
      </c>
    </row>
    <row r="19" spans="2:22" ht="16.95" customHeight="1" x14ac:dyDescent="0.3">
      <c r="B19" s="69" t="s">
        <v>5</v>
      </c>
      <c r="C19" s="112">
        <v>11</v>
      </c>
      <c r="D19" s="102" t="s">
        <v>31</v>
      </c>
      <c r="E19" s="112">
        <v>0</v>
      </c>
      <c r="F19" s="112">
        <v>0</v>
      </c>
      <c r="G19" s="112">
        <v>1</v>
      </c>
      <c r="H19" s="112">
        <v>2</v>
      </c>
      <c r="I19" s="112">
        <v>1</v>
      </c>
      <c r="J19" s="112">
        <v>-1</v>
      </c>
      <c r="K19" s="112">
        <v>2</v>
      </c>
      <c r="L19" s="112">
        <v>0</v>
      </c>
      <c r="M19" s="112"/>
      <c r="N19" s="112"/>
      <c r="O19" s="112"/>
      <c r="P19" s="103"/>
      <c r="Q19" s="104">
        <f t="shared" si="0"/>
        <v>16</v>
      </c>
      <c r="R19" s="105">
        <f t="shared" si="1"/>
        <v>5</v>
      </c>
      <c r="S19" s="1"/>
      <c r="T19" s="39" t="s">
        <v>5</v>
      </c>
      <c r="U19" s="24" t="s">
        <v>31</v>
      </c>
      <c r="V19" s="61">
        <f t="shared" si="2"/>
        <v>16</v>
      </c>
    </row>
    <row r="20" spans="2:22" ht="16.95" customHeight="1" x14ac:dyDescent="0.3">
      <c r="B20" s="39"/>
      <c r="C20" s="30">
        <v>27</v>
      </c>
      <c r="D20" s="106" t="s">
        <v>32</v>
      </c>
      <c r="E20" s="30">
        <v>0</v>
      </c>
      <c r="F20" s="30">
        <v>0</v>
      </c>
      <c r="G20" s="30">
        <v>-1</v>
      </c>
      <c r="H20" s="30">
        <v>-2</v>
      </c>
      <c r="I20" s="30">
        <v>-2</v>
      </c>
      <c r="J20" s="30">
        <v>0</v>
      </c>
      <c r="K20" s="30">
        <v>-2</v>
      </c>
      <c r="L20" s="30">
        <v>-1</v>
      </c>
      <c r="M20" s="30"/>
      <c r="N20" s="30"/>
      <c r="O20" s="30"/>
      <c r="P20" s="35"/>
      <c r="Q20" s="107">
        <f t="shared" si="0"/>
        <v>19</v>
      </c>
      <c r="R20" s="66">
        <f t="shared" si="1"/>
        <v>-8</v>
      </c>
      <c r="S20" s="1"/>
      <c r="T20" s="39"/>
      <c r="U20" s="24" t="s">
        <v>32</v>
      </c>
      <c r="V20" s="61">
        <f t="shared" si="2"/>
        <v>19</v>
      </c>
    </row>
    <row r="21" spans="2:22" ht="16.95" customHeight="1" thickBot="1" x14ac:dyDescent="0.35">
      <c r="B21" s="70"/>
      <c r="C21" s="113">
        <v>17</v>
      </c>
      <c r="D21" s="108" t="s">
        <v>33</v>
      </c>
      <c r="E21" s="113">
        <v>0</v>
      </c>
      <c r="F21" s="113">
        <v>0</v>
      </c>
      <c r="G21" s="113">
        <v>0</v>
      </c>
      <c r="H21" s="113">
        <v>0</v>
      </c>
      <c r="I21" s="113">
        <v>1</v>
      </c>
      <c r="J21" s="113">
        <v>0</v>
      </c>
      <c r="K21" s="113">
        <v>0</v>
      </c>
      <c r="L21" s="113">
        <v>1</v>
      </c>
      <c r="M21" s="113"/>
      <c r="N21" s="113"/>
      <c r="O21" s="113"/>
      <c r="P21" s="109"/>
      <c r="Q21" s="110">
        <f t="shared" si="0"/>
        <v>19</v>
      </c>
      <c r="R21" s="111">
        <f t="shared" si="1"/>
        <v>2</v>
      </c>
      <c r="S21" s="1"/>
      <c r="T21" s="39"/>
      <c r="U21" s="24" t="s">
        <v>33</v>
      </c>
      <c r="V21" s="61">
        <f t="shared" si="2"/>
        <v>19</v>
      </c>
    </row>
    <row r="22" spans="2:22" ht="16.95" customHeight="1" x14ac:dyDescent="0.3">
      <c r="B22" s="69" t="s">
        <v>6</v>
      </c>
      <c r="C22" s="112">
        <v>20</v>
      </c>
      <c r="D22" s="102" t="s">
        <v>31</v>
      </c>
      <c r="E22" s="112">
        <v>0</v>
      </c>
      <c r="F22" s="112">
        <v>0</v>
      </c>
      <c r="G22" s="112">
        <v>2</v>
      </c>
      <c r="H22" s="112">
        <v>-4</v>
      </c>
      <c r="I22" s="112">
        <v>0</v>
      </c>
      <c r="J22" s="112">
        <v>0</v>
      </c>
      <c r="K22" s="112">
        <v>1</v>
      </c>
      <c r="L22" s="112">
        <v>0</v>
      </c>
      <c r="M22" s="112"/>
      <c r="N22" s="112"/>
      <c r="O22" s="112"/>
      <c r="P22" s="103"/>
      <c r="Q22" s="104">
        <f t="shared" si="0"/>
        <v>19</v>
      </c>
      <c r="R22" s="105">
        <f t="shared" si="1"/>
        <v>-1</v>
      </c>
      <c r="S22" s="1"/>
      <c r="T22" s="39" t="s">
        <v>6</v>
      </c>
      <c r="U22" s="24" t="s">
        <v>31</v>
      </c>
      <c r="V22" s="61">
        <f t="shared" si="2"/>
        <v>19</v>
      </c>
    </row>
    <row r="23" spans="2:22" ht="16.95" customHeight="1" x14ac:dyDescent="0.3">
      <c r="B23" s="39"/>
      <c r="C23" s="30">
        <v>19</v>
      </c>
      <c r="D23" s="106" t="s">
        <v>32</v>
      </c>
      <c r="E23" s="30">
        <v>0</v>
      </c>
      <c r="F23" s="30">
        <v>0</v>
      </c>
      <c r="G23" s="30">
        <v>-2</v>
      </c>
      <c r="H23" s="30">
        <v>4</v>
      </c>
      <c r="I23" s="30">
        <v>-1</v>
      </c>
      <c r="J23" s="30">
        <v>-2</v>
      </c>
      <c r="K23" s="30">
        <v>-1</v>
      </c>
      <c r="L23" s="30">
        <v>0</v>
      </c>
      <c r="M23" s="30"/>
      <c r="N23" s="30"/>
      <c r="O23" s="30"/>
      <c r="P23" s="35"/>
      <c r="Q23" s="107">
        <f t="shared" si="0"/>
        <v>17</v>
      </c>
      <c r="R23" s="66">
        <f t="shared" si="1"/>
        <v>-2</v>
      </c>
      <c r="S23" s="1"/>
      <c r="T23" s="39"/>
      <c r="U23" s="24" t="s">
        <v>32</v>
      </c>
      <c r="V23" s="61">
        <f t="shared" si="2"/>
        <v>17</v>
      </c>
    </row>
    <row r="24" spans="2:22" ht="16.95" customHeight="1" thickBot="1" x14ac:dyDescent="0.35">
      <c r="B24" s="70"/>
      <c r="C24" s="113">
        <v>8</v>
      </c>
      <c r="D24" s="108" t="s">
        <v>33</v>
      </c>
      <c r="E24" s="113">
        <v>0</v>
      </c>
      <c r="F24" s="113">
        <v>0</v>
      </c>
      <c r="G24" s="113">
        <v>0</v>
      </c>
      <c r="H24" s="113">
        <v>0</v>
      </c>
      <c r="I24" s="113">
        <v>1</v>
      </c>
      <c r="J24" s="113">
        <v>1</v>
      </c>
      <c r="K24" s="113">
        <v>0</v>
      </c>
      <c r="L24" s="113">
        <v>0</v>
      </c>
      <c r="M24" s="113"/>
      <c r="N24" s="113"/>
      <c r="O24" s="113"/>
      <c r="P24" s="109"/>
      <c r="Q24" s="110">
        <f t="shared" si="0"/>
        <v>10</v>
      </c>
      <c r="R24" s="111">
        <f t="shared" si="1"/>
        <v>2</v>
      </c>
      <c r="S24" s="1"/>
      <c r="T24" s="39"/>
      <c r="U24" s="24" t="s">
        <v>33</v>
      </c>
      <c r="V24" s="61">
        <f t="shared" si="2"/>
        <v>10</v>
      </c>
    </row>
    <row r="25" spans="2:22" ht="16.95" customHeight="1" x14ac:dyDescent="0.3">
      <c r="B25" s="69" t="s">
        <v>7</v>
      </c>
      <c r="C25" s="112">
        <v>7</v>
      </c>
      <c r="D25" s="102" t="s">
        <v>31</v>
      </c>
      <c r="E25" s="112">
        <v>0</v>
      </c>
      <c r="F25" s="112">
        <v>0</v>
      </c>
      <c r="G25" s="112">
        <v>1</v>
      </c>
      <c r="H25" s="112">
        <v>-2</v>
      </c>
      <c r="I25" s="112">
        <v>1</v>
      </c>
      <c r="J25" s="112">
        <v>0</v>
      </c>
      <c r="K25" s="112">
        <v>-1</v>
      </c>
      <c r="L25" s="112">
        <v>0</v>
      </c>
      <c r="M25" s="112"/>
      <c r="N25" s="112"/>
      <c r="O25" s="112"/>
      <c r="P25" s="103"/>
      <c r="Q25" s="104">
        <f t="shared" si="0"/>
        <v>6</v>
      </c>
      <c r="R25" s="105">
        <f t="shared" si="1"/>
        <v>-1</v>
      </c>
      <c r="S25" s="1"/>
      <c r="T25" s="39" t="s">
        <v>7</v>
      </c>
      <c r="U25" s="24" t="s">
        <v>31</v>
      </c>
      <c r="V25" s="61">
        <f t="shared" si="2"/>
        <v>6</v>
      </c>
    </row>
    <row r="26" spans="2:22" ht="16.95" customHeight="1" x14ac:dyDescent="0.3">
      <c r="B26" s="39"/>
      <c r="C26" s="30">
        <v>18</v>
      </c>
      <c r="D26" s="106" t="s">
        <v>32</v>
      </c>
      <c r="E26" s="30">
        <v>0</v>
      </c>
      <c r="F26" s="30">
        <v>0</v>
      </c>
      <c r="G26" s="30">
        <v>-2</v>
      </c>
      <c r="H26" s="30">
        <v>3</v>
      </c>
      <c r="I26" s="30">
        <v>-1</v>
      </c>
      <c r="J26" s="30">
        <v>0</v>
      </c>
      <c r="K26" s="30">
        <v>-1</v>
      </c>
      <c r="L26" s="30">
        <v>1</v>
      </c>
      <c r="M26" s="30"/>
      <c r="N26" s="30"/>
      <c r="O26" s="30"/>
      <c r="P26" s="35"/>
      <c r="Q26" s="107">
        <f t="shared" si="0"/>
        <v>18</v>
      </c>
      <c r="R26" s="66">
        <f t="shared" si="1"/>
        <v>0</v>
      </c>
      <c r="S26" s="1"/>
      <c r="T26" s="39"/>
      <c r="U26" s="24" t="s">
        <v>32</v>
      </c>
      <c r="V26" s="61">
        <f t="shared" si="2"/>
        <v>18</v>
      </c>
    </row>
    <row r="27" spans="2:22" ht="16.95" customHeight="1" thickBot="1" x14ac:dyDescent="0.35">
      <c r="B27" s="70"/>
      <c r="C27" s="113">
        <v>14</v>
      </c>
      <c r="D27" s="108" t="s">
        <v>33</v>
      </c>
      <c r="E27" s="113">
        <v>0</v>
      </c>
      <c r="F27" s="113">
        <v>0</v>
      </c>
      <c r="G27" s="113">
        <v>1</v>
      </c>
      <c r="H27" s="113">
        <v>-1</v>
      </c>
      <c r="I27" s="113">
        <v>0</v>
      </c>
      <c r="J27" s="113">
        <v>0</v>
      </c>
      <c r="K27" s="113">
        <v>2</v>
      </c>
      <c r="L27" s="113">
        <v>-1</v>
      </c>
      <c r="M27" s="113"/>
      <c r="N27" s="113"/>
      <c r="O27" s="113"/>
      <c r="P27" s="109"/>
      <c r="Q27" s="110">
        <f t="shared" si="0"/>
        <v>15</v>
      </c>
      <c r="R27" s="111">
        <f t="shared" si="1"/>
        <v>1</v>
      </c>
      <c r="S27" s="1"/>
      <c r="T27" s="39"/>
      <c r="U27" s="24" t="s">
        <v>33</v>
      </c>
      <c r="V27" s="61">
        <f t="shared" si="2"/>
        <v>15</v>
      </c>
    </row>
    <row r="28" spans="2:22" ht="16.95" customHeight="1" x14ac:dyDescent="0.3">
      <c r="B28" s="69" t="s">
        <v>8</v>
      </c>
      <c r="C28" s="112">
        <v>23</v>
      </c>
      <c r="D28" s="102" t="s">
        <v>31</v>
      </c>
      <c r="E28" s="112">
        <v>0</v>
      </c>
      <c r="F28" s="112">
        <v>0</v>
      </c>
      <c r="G28" s="112">
        <v>0</v>
      </c>
      <c r="H28" s="112">
        <v>-1</v>
      </c>
      <c r="I28" s="112">
        <v>0</v>
      </c>
      <c r="J28" s="112">
        <v>0</v>
      </c>
      <c r="K28" s="112">
        <v>0</v>
      </c>
      <c r="L28" s="112">
        <v>0</v>
      </c>
      <c r="M28" s="112"/>
      <c r="N28" s="112"/>
      <c r="O28" s="112"/>
      <c r="P28" s="103"/>
      <c r="Q28" s="104">
        <f t="shared" si="0"/>
        <v>22</v>
      </c>
      <c r="R28" s="105">
        <f t="shared" si="1"/>
        <v>-1</v>
      </c>
      <c r="S28" s="1"/>
      <c r="T28" s="39" t="s">
        <v>8</v>
      </c>
      <c r="U28" s="24" t="s">
        <v>31</v>
      </c>
      <c r="V28" s="61">
        <f t="shared" si="2"/>
        <v>22</v>
      </c>
    </row>
    <row r="29" spans="2:22" ht="16.95" customHeight="1" x14ac:dyDescent="0.3">
      <c r="B29" s="39"/>
      <c r="C29" s="30">
        <v>15</v>
      </c>
      <c r="D29" s="106" t="s">
        <v>32</v>
      </c>
      <c r="E29" s="30">
        <v>0</v>
      </c>
      <c r="F29" s="30">
        <v>0</v>
      </c>
      <c r="G29" s="30">
        <v>0</v>
      </c>
      <c r="H29" s="30">
        <v>1</v>
      </c>
      <c r="I29" s="30">
        <v>0</v>
      </c>
      <c r="J29" s="30">
        <v>-1</v>
      </c>
      <c r="K29" s="30">
        <v>0</v>
      </c>
      <c r="L29" s="30">
        <v>0</v>
      </c>
      <c r="M29" s="30"/>
      <c r="N29" s="30"/>
      <c r="O29" s="30"/>
      <c r="P29" s="35"/>
      <c r="Q29" s="107">
        <f t="shared" si="0"/>
        <v>15</v>
      </c>
      <c r="R29" s="66">
        <f t="shared" si="1"/>
        <v>0</v>
      </c>
      <c r="S29" s="1"/>
      <c r="T29" s="39"/>
      <c r="U29" s="24" t="s">
        <v>32</v>
      </c>
      <c r="V29" s="61">
        <f t="shared" si="2"/>
        <v>15</v>
      </c>
    </row>
    <row r="30" spans="2:22" ht="16.95" customHeight="1" thickBot="1" x14ac:dyDescent="0.35">
      <c r="B30" s="70"/>
      <c r="C30" s="113">
        <v>6</v>
      </c>
      <c r="D30" s="108" t="s">
        <v>33</v>
      </c>
      <c r="E30" s="113">
        <v>0</v>
      </c>
      <c r="F30" s="113">
        <v>0</v>
      </c>
      <c r="G30" s="113">
        <v>0</v>
      </c>
      <c r="H30" s="113">
        <v>0</v>
      </c>
      <c r="I30" s="113">
        <v>0</v>
      </c>
      <c r="J30" s="113">
        <v>1</v>
      </c>
      <c r="K30" s="113">
        <v>0</v>
      </c>
      <c r="L30" s="113">
        <v>0</v>
      </c>
      <c r="M30" s="113"/>
      <c r="N30" s="113"/>
      <c r="O30" s="113"/>
      <c r="P30" s="109"/>
      <c r="Q30" s="110">
        <f t="shared" si="0"/>
        <v>7</v>
      </c>
      <c r="R30" s="111">
        <f t="shared" si="1"/>
        <v>1</v>
      </c>
      <c r="S30" s="1"/>
      <c r="T30" s="39"/>
      <c r="U30" s="24" t="s">
        <v>33</v>
      </c>
      <c r="V30" s="61">
        <f t="shared" si="2"/>
        <v>7</v>
      </c>
    </row>
    <row r="31" spans="2:22" ht="16.95" customHeight="1" x14ac:dyDescent="0.3">
      <c r="B31" s="69" t="s">
        <v>9</v>
      </c>
      <c r="C31" s="112">
        <v>11</v>
      </c>
      <c r="D31" s="102" t="s">
        <v>31</v>
      </c>
      <c r="E31" s="112">
        <v>0</v>
      </c>
      <c r="F31" s="112">
        <v>0</v>
      </c>
      <c r="G31" s="112">
        <v>0</v>
      </c>
      <c r="H31" s="112">
        <v>0</v>
      </c>
      <c r="I31" s="112">
        <v>0</v>
      </c>
      <c r="J31" s="112">
        <v>0</v>
      </c>
      <c r="K31" s="112">
        <v>-2</v>
      </c>
      <c r="L31" s="112">
        <v>1</v>
      </c>
      <c r="M31" s="112"/>
      <c r="N31" s="112"/>
      <c r="O31" s="112"/>
      <c r="P31" s="103"/>
      <c r="Q31" s="104">
        <f t="shared" si="0"/>
        <v>10</v>
      </c>
      <c r="R31" s="105">
        <f t="shared" si="1"/>
        <v>-1</v>
      </c>
      <c r="S31" s="1"/>
      <c r="T31" s="39" t="s">
        <v>9</v>
      </c>
      <c r="U31" s="24" t="s">
        <v>31</v>
      </c>
      <c r="V31" s="61">
        <f t="shared" si="2"/>
        <v>10</v>
      </c>
    </row>
    <row r="32" spans="2:22" ht="16.95" customHeight="1" x14ac:dyDescent="0.3">
      <c r="B32" s="39"/>
      <c r="C32" s="30">
        <v>12</v>
      </c>
      <c r="D32" s="106" t="s">
        <v>32</v>
      </c>
      <c r="E32" s="30">
        <v>0</v>
      </c>
      <c r="F32" s="30">
        <v>0</v>
      </c>
      <c r="G32" s="30">
        <v>0</v>
      </c>
      <c r="H32" s="30">
        <v>0</v>
      </c>
      <c r="I32" s="30">
        <v>-1</v>
      </c>
      <c r="J32" s="30">
        <v>0</v>
      </c>
      <c r="K32" s="30">
        <v>3</v>
      </c>
      <c r="L32" s="30">
        <v>-2</v>
      </c>
      <c r="M32" s="30"/>
      <c r="N32" s="30"/>
      <c r="O32" s="30"/>
      <c r="P32" s="35"/>
      <c r="Q32" s="107">
        <f t="shared" si="0"/>
        <v>12</v>
      </c>
      <c r="R32" s="66">
        <f t="shared" si="1"/>
        <v>0</v>
      </c>
      <c r="S32" s="1"/>
      <c r="T32" s="39"/>
      <c r="U32" s="24" t="s">
        <v>32</v>
      </c>
      <c r="V32" s="61">
        <f t="shared" si="2"/>
        <v>12</v>
      </c>
    </row>
    <row r="33" spans="2:22" ht="16.95" customHeight="1" thickBot="1" x14ac:dyDescent="0.35">
      <c r="B33" s="70"/>
      <c r="C33" s="113">
        <v>14</v>
      </c>
      <c r="D33" s="108" t="s">
        <v>33</v>
      </c>
      <c r="E33" s="113">
        <v>0</v>
      </c>
      <c r="F33" s="113">
        <v>0</v>
      </c>
      <c r="G33" s="113">
        <v>0</v>
      </c>
      <c r="H33" s="113">
        <v>0</v>
      </c>
      <c r="I33" s="113">
        <v>1</v>
      </c>
      <c r="J33" s="113">
        <v>0</v>
      </c>
      <c r="K33" s="113">
        <v>-1</v>
      </c>
      <c r="L33" s="113">
        <v>1</v>
      </c>
      <c r="M33" s="113"/>
      <c r="N33" s="113"/>
      <c r="O33" s="113"/>
      <c r="P33" s="109"/>
      <c r="Q33" s="110">
        <f t="shared" si="0"/>
        <v>15</v>
      </c>
      <c r="R33" s="111">
        <f t="shared" si="1"/>
        <v>1</v>
      </c>
      <c r="S33" s="1"/>
      <c r="T33" s="39"/>
      <c r="U33" s="24" t="s">
        <v>33</v>
      </c>
      <c r="V33" s="61">
        <f t="shared" si="2"/>
        <v>15</v>
      </c>
    </row>
    <row r="34" spans="2:22" ht="16.95" customHeight="1" x14ac:dyDescent="0.3">
      <c r="B34" s="69" t="s">
        <v>10</v>
      </c>
      <c r="C34" s="112">
        <v>8</v>
      </c>
      <c r="D34" s="102" t="s">
        <v>31</v>
      </c>
      <c r="E34" s="112">
        <v>2</v>
      </c>
      <c r="F34" s="112">
        <v>0</v>
      </c>
      <c r="G34" s="112">
        <v>0</v>
      </c>
      <c r="H34" s="112">
        <v>0</v>
      </c>
      <c r="I34" s="112">
        <v>0</v>
      </c>
      <c r="J34" s="112">
        <v>-1</v>
      </c>
      <c r="K34" s="112">
        <v>1</v>
      </c>
      <c r="L34" s="112">
        <v>1</v>
      </c>
      <c r="M34" s="112"/>
      <c r="N34" s="112"/>
      <c r="O34" s="112"/>
      <c r="P34" s="103"/>
      <c r="Q34" s="104">
        <f t="shared" si="0"/>
        <v>11</v>
      </c>
      <c r="R34" s="105">
        <f t="shared" si="1"/>
        <v>3</v>
      </c>
      <c r="S34" s="1"/>
      <c r="T34" s="39" t="s">
        <v>10</v>
      </c>
      <c r="U34" s="24" t="s">
        <v>31</v>
      </c>
      <c r="V34" s="61">
        <f t="shared" si="2"/>
        <v>11</v>
      </c>
    </row>
    <row r="35" spans="2:22" ht="16.95" customHeight="1" x14ac:dyDescent="0.3">
      <c r="B35" s="39"/>
      <c r="C35" s="30">
        <v>14</v>
      </c>
      <c r="D35" s="106" t="s">
        <v>32</v>
      </c>
      <c r="E35" s="30">
        <v>-2</v>
      </c>
      <c r="F35" s="30">
        <v>0</v>
      </c>
      <c r="G35" s="30">
        <v>0</v>
      </c>
      <c r="H35" s="30">
        <v>1</v>
      </c>
      <c r="I35" s="30">
        <v>-1</v>
      </c>
      <c r="J35" s="30">
        <v>0</v>
      </c>
      <c r="K35" s="30">
        <v>-1</v>
      </c>
      <c r="L35" s="30">
        <v>-1</v>
      </c>
      <c r="M35" s="30"/>
      <c r="N35" s="30"/>
      <c r="O35" s="30"/>
      <c r="P35" s="35"/>
      <c r="Q35" s="107">
        <f t="shared" si="0"/>
        <v>10</v>
      </c>
      <c r="R35" s="66">
        <f t="shared" si="1"/>
        <v>-4</v>
      </c>
      <c r="S35" s="1"/>
      <c r="T35" s="39"/>
      <c r="U35" s="24" t="s">
        <v>32</v>
      </c>
      <c r="V35" s="61">
        <f t="shared" si="2"/>
        <v>10</v>
      </c>
    </row>
    <row r="36" spans="2:22" ht="16.95" customHeight="1" thickBot="1" x14ac:dyDescent="0.35">
      <c r="B36" s="70"/>
      <c r="C36" s="113">
        <v>11</v>
      </c>
      <c r="D36" s="108" t="s">
        <v>33</v>
      </c>
      <c r="E36" s="113">
        <v>0</v>
      </c>
      <c r="F36" s="113">
        <v>0</v>
      </c>
      <c r="G36" s="113">
        <v>0</v>
      </c>
      <c r="H36" s="113">
        <v>-1</v>
      </c>
      <c r="I36" s="113">
        <v>1</v>
      </c>
      <c r="J36" s="113">
        <v>0</v>
      </c>
      <c r="K36" s="113">
        <v>0</v>
      </c>
      <c r="L36" s="113">
        <v>0</v>
      </c>
      <c r="M36" s="113"/>
      <c r="N36" s="113"/>
      <c r="O36" s="113"/>
      <c r="P36" s="109"/>
      <c r="Q36" s="110">
        <f t="shared" si="0"/>
        <v>11</v>
      </c>
      <c r="R36" s="111">
        <f t="shared" si="1"/>
        <v>0</v>
      </c>
      <c r="S36" s="1"/>
      <c r="T36" s="39"/>
      <c r="U36" s="24" t="s">
        <v>33</v>
      </c>
      <c r="V36" s="61">
        <f t="shared" si="2"/>
        <v>11</v>
      </c>
    </row>
    <row r="37" spans="2:22" ht="16.95" customHeight="1" x14ac:dyDescent="0.3">
      <c r="B37" s="69" t="s">
        <v>13</v>
      </c>
      <c r="C37" s="112">
        <v>16</v>
      </c>
      <c r="D37" s="102" t="s">
        <v>31</v>
      </c>
      <c r="E37" s="112">
        <v>0</v>
      </c>
      <c r="F37" s="112">
        <v>0</v>
      </c>
      <c r="G37" s="112">
        <v>0</v>
      </c>
      <c r="H37" s="112">
        <v>1</v>
      </c>
      <c r="I37" s="112">
        <v>0</v>
      </c>
      <c r="J37" s="112">
        <v>0</v>
      </c>
      <c r="K37" s="112">
        <v>1</v>
      </c>
      <c r="L37" s="112">
        <v>0</v>
      </c>
      <c r="M37" s="112"/>
      <c r="N37" s="112"/>
      <c r="O37" s="112"/>
      <c r="P37" s="103"/>
      <c r="Q37" s="104">
        <f t="shared" si="0"/>
        <v>18</v>
      </c>
      <c r="R37" s="105">
        <f t="shared" si="1"/>
        <v>2</v>
      </c>
      <c r="S37" s="1"/>
      <c r="T37" s="39" t="s">
        <v>13</v>
      </c>
      <c r="U37" s="24" t="s">
        <v>31</v>
      </c>
      <c r="V37" s="61">
        <f t="shared" si="2"/>
        <v>18</v>
      </c>
    </row>
    <row r="38" spans="2:22" ht="16.95" customHeight="1" x14ac:dyDescent="0.3">
      <c r="B38" s="39"/>
      <c r="C38" s="30">
        <v>15</v>
      </c>
      <c r="D38" s="106" t="s">
        <v>32</v>
      </c>
      <c r="E38" s="30">
        <v>0</v>
      </c>
      <c r="F38" s="30">
        <v>0</v>
      </c>
      <c r="G38" s="30">
        <v>0</v>
      </c>
      <c r="H38" s="30">
        <v>-1</v>
      </c>
      <c r="I38" s="30">
        <v>0</v>
      </c>
      <c r="J38" s="30">
        <v>0</v>
      </c>
      <c r="K38" s="30">
        <v>-1</v>
      </c>
      <c r="L38" s="30">
        <v>1</v>
      </c>
      <c r="M38" s="30"/>
      <c r="N38" s="30"/>
      <c r="O38" s="30"/>
      <c r="P38" s="35"/>
      <c r="Q38" s="107">
        <f t="shared" si="0"/>
        <v>14</v>
      </c>
      <c r="R38" s="66">
        <f t="shared" si="1"/>
        <v>-1</v>
      </c>
      <c r="S38" s="1"/>
      <c r="T38" s="39"/>
      <c r="U38" s="24" t="s">
        <v>32</v>
      </c>
      <c r="V38" s="61">
        <f t="shared" si="2"/>
        <v>14</v>
      </c>
    </row>
    <row r="39" spans="2:22" ht="16.95" customHeight="1" thickBot="1" x14ac:dyDescent="0.35">
      <c r="B39" s="70"/>
      <c r="C39" s="113">
        <v>23</v>
      </c>
      <c r="D39" s="108" t="s">
        <v>33</v>
      </c>
      <c r="E39" s="113">
        <v>0</v>
      </c>
      <c r="F39" s="113">
        <v>0</v>
      </c>
      <c r="G39" s="113">
        <v>0</v>
      </c>
      <c r="H39" s="113">
        <v>0</v>
      </c>
      <c r="I39" s="113">
        <v>0</v>
      </c>
      <c r="J39" s="113">
        <v>0</v>
      </c>
      <c r="K39" s="113">
        <v>0</v>
      </c>
      <c r="L39" s="113">
        <v>-1</v>
      </c>
      <c r="M39" s="113"/>
      <c r="N39" s="113"/>
      <c r="O39" s="113"/>
      <c r="P39" s="109"/>
      <c r="Q39" s="110">
        <f t="shared" si="0"/>
        <v>22</v>
      </c>
      <c r="R39" s="111">
        <f t="shared" si="1"/>
        <v>-1</v>
      </c>
      <c r="S39" s="1"/>
      <c r="T39" s="39"/>
      <c r="U39" s="24" t="s">
        <v>33</v>
      </c>
      <c r="V39" s="61">
        <f t="shared" si="2"/>
        <v>22</v>
      </c>
    </row>
    <row r="40" spans="2:22" ht="16.95" customHeight="1" x14ac:dyDescent="0.3">
      <c r="B40" s="69" t="s">
        <v>11</v>
      </c>
      <c r="C40" s="112">
        <v>32</v>
      </c>
      <c r="D40" s="102" t="s">
        <v>31</v>
      </c>
      <c r="E40" s="112">
        <v>0</v>
      </c>
      <c r="F40" s="112">
        <v>0</v>
      </c>
      <c r="G40" s="112">
        <v>1</v>
      </c>
      <c r="H40" s="112">
        <v>0</v>
      </c>
      <c r="I40" s="112">
        <v>0</v>
      </c>
      <c r="J40" s="112">
        <v>0</v>
      </c>
      <c r="K40" s="112">
        <v>0</v>
      </c>
      <c r="L40" s="112">
        <v>0</v>
      </c>
      <c r="M40" s="112"/>
      <c r="N40" s="112"/>
      <c r="O40" s="112"/>
      <c r="P40" s="103"/>
      <c r="Q40" s="104">
        <f t="shared" si="0"/>
        <v>33</v>
      </c>
      <c r="R40" s="105">
        <f t="shared" si="1"/>
        <v>1</v>
      </c>
      <c r="S40" s="1"/>
      <c r="T40" s="39" t="s">
        <v>11</v>
      </c>
      <c r="U40" s="24" t="s">
        <v>31</v>
      </c>
      <c r="V40" s="61">
        <f t="shared" si="2"/>
        <v>33</v>
      </c>
    </row>
    <row r="41" spans="2:22" ht="16.95" customHeight="1" x14ac:dyDescent="0.3">
      <c r="B41" s="39"/>
      <c r="C41" s="30">
        <v>21</v>
      </c>
      <c r="D41" s="106" t="s">
        <v>32</v>
      </c>
      <c r="E41" s="30">
        <v>0</v>
      </c>
      <c r="F41" s="30">
        <v>1</v>
      </c>
      <c r="G41" s="30">
        <v>-1</v>
      </c>
      <c r="H41" s="30">
        <v>0</v>
      </c>
      <c r="I41" s="30">
        <v>-2</v>
      </c>
      <c r="J41" s="30">
        <v>-1</v>
      </c>
      <c r="K41" s="30">
        <v>0</v>
      </c>
      <c r="L41" s="30">
        <v>0</v>
      </c>
      <c r="M41" s="30"/>
      <c r="N41" s="30"/>
      <c r="O41" s="30"/>
      <c r="P41" s="35"/>
      <c r="Q41" s="107">
        <f t="shared" si="0"/>
        <v>18</v>
      </c>
      <c r="R41" s="66">
        <f t="shared" si="1"/>
        <v>-3</v>
      </c>
      <c r="S41" s="1"/>
      <c r="T41" s="39"/>
      <c r="U41" s="24" t="s">
        <v>32</v>
      </c>
      <c r="V41" s="61">
        <f t="shared" si="2"/>
        <v>18</v>
      </c>
    </row>
    <row r="42" spans="2:22" ht="16.95" customHeight="1" thickBot="1" x14ac:dyDescent="0.35">
      <c r="B42" s="70"/>
      <c r="C42" s="113">
        <v>13</v>
      </c>
      <c r="D42" s="108" t="s">
        <v>33</v>
      </c>
      <c r="E42" s="113">
        <v>0</v>
      </c>
      <c r="F42" s="113">
        <v>-1</v>
      </c>
      <c r="G42" s="113">
        <v>0</v>
      </c>
      <c r="H42" s="113">
        <v>0</v>
      </c>
      <c r="I42" s="113">
        <v>2</v>
      </c>
      <c r="J42" s="113">
        <v>1</v>
      </c>
      <c r="K42" s="113">
        <v>0</v>
      </c>
      <c r="L42" s="113">
        <v>0</v>
      </c>
      <c r="M42" s="113"/>
      <c r="N42" s="113"/>
      <c r="O42" s="113"/>
      <c r="P42" s="109"/>
      <c r="Q42" s="110">
        <f t="shared" si="0"/>
        <v>15</v>
      </c>
      <c r="R42" s="111">
        <f t="shared" si="1"/>
        <v>2</v>
      </c>
      <c r="S42" s="1"/>
      <c r="T42" s="39"/>
      <c r="U42" s="24" t="s">
        <v>33</v>
      </c>
      <c r="V42" s="61">
        <f t="shared" si="2"/>
        <v>15</v>
      </c>
    </row>
    <row r="43" spans="2:22" ht="16.95" customHeight="1" x14ac:dyDescent="0.3">
      <c r="B43" s="69" t="s">
        <v>12</v>
      </c>
      <c r="C43" s="112">
        <v>25</v>
      </c>
      <c r="D43" s="102" t="s">
        <v>31</v>
      </c>
      <c r="E43" s="112">
        <v>0</v>
      </c>
      <c r="F43" s="112">
        <v>2</v>
      </c>
      <c r="G43" s="112">
        <v>-2</v>
      </c>
      <c r="H43" s="112">
        <v>-1</v>
      </c>
      <c r="I43" s="112">
        <v>0</v>
      </c>
      <c r="J43" s="112">
        <v>2</v>
      </c>
      <c r="K43" s="112">
        <v>1</v>
      </c>
      <c r="L43" s="112">
        <v>0</v>
      </c>
      <c r="M43" s="112"/>
      <c r="N43" s="112"/>
      <c r="O43" s="112"/>
      <c r="P43" s="103"/>
      <c r="Q43" s="104">
        <f t="shared" si="0"/>
        <v>27</v>
      </c>
      <c r="R43" s="105">
        <f t="shared" si="1"/>
        <v>2</v>
      </c>
      <c r="S43" s="1"/>
      <c r="T43" s="39" t="s">
        <v>12</v>
      </c>
      <c r="U43" s="24" t="s">
        <v>31</v>
      </c>
      <c r="V43" s="61">
        <f t="shared" si="2"/>
        <v>27</v>
      </c>
    </row>
    <row r="44" spans="2:22" ht="16.95" customHeight="1" x14ac:dyDescent="0.3">
      <c r="B44" s="39"/>
      <c r="C44" s="30">
        <v>19</v>
      </c>
      <c r="D44" s="106" t="s">
        <v>32</v>
      </c>
      <c r="E44" s="30">
        <v>0</v>
      </c>
      <c r="F44" s="30">
        <v>-2</v>
      </c>
      <c r="G44" s="30">
        <v>0</v>
      </c>
      <c r="H44" s="30">
        <v>1</v>
      </c>
      <c r="I44" s="30">
        <v>0</v>
      </c>
      <c r="J44" s="30">
        <v>-2</v>
      </c>
      <c r="K44" s="30">
        <v>-1</v>
      </c>
      <c r="L44" s="30">
        <v>-1</v>
      </c>
      <c r="M44" s="30"/>
      <c r="N44" s="30"/>
      <c r="O44" s="30"/>
      <c r="P44" s="35"/>
      <c r="Q44" s="107">
        <f t="shared" si="0"/>
        <v>14</v>
      </c>
      <c r="R44" s="66">
        <f t="shared" si="1"/>
        <v>-5</v>
      </c>
      <c r="S44" s="1"/>
      <c r="T44" s="39"/>
      <c r="U44" s="24" t="s">
        <v>32</v>
      </c>
      <c r="V44" s="61">
        <f t="shared" si="2"/>
        <v>14</v>
      </c>
    </row>
    <row r="45" spans="2:22" ht="16.95" customHeight="1" thickBot="1" x14ac:dyDescent="0.35">
      <c r="B45" s="70"/>
      <c r="C45" s="113">
        <v>4</v>
      </c>
      <c r="D45" s="108" t="s">
        <v>33</v>
      </c>
      <c r="E45" s="113">
        <v>0</v>
      </c>
      <c r="F45" s="113">
        <v>0</v>
      </c>
      <c r="G45" s="113">
        <v>1</v>
      </c>
      <c r="H45" s="113">
        <v>0</v>
      </c>
      <c r="I45" s="113">
        <v>0</v>
      </c>
      <c r="J45" s="113">
        <v>0</v>
      </c>
      <c r="K45" s="113">
        <v>0</v>
      </c>
      <c r="L45" s="113">
        <v>1</v>
      </c>
      <c r="M45" s="113"/>
      <c r="N45" s="113"/>
      <c r="O45" s="113"/>
      <c r="P45" s="109"/>
      <c r="Q45" s="110">
        <f t="shared" si="0"/>
        <v>6</v>
      </c>
      <c r="R45" s="111">
        <f t="shared" si="1"/>
        <v>2</v>
      </c>
      <c r="S45" s="1"/>
      <c r="T45" s="39"/>
      <c r="U45" s="24" t="s">
        <v>33</v>
      </c>
      <c r="V45" s="61">
        <f t="shared" si="2"/>
        <v>6</v>
      </c>
    </row>
    <row r="46" spans="2:22" ht="16.95" customHeight="1" x14ac:dyDescent="0.3">
      <c r="B46" s="72" t="s">
        <v>35</v>
      </c>
      <c r="C46" s="114">
        <f>SUM(C4+C7+C10+C13+C16+C19+C22+C25+C28+C31+C34+C37+C40+C43)</f>
        <v>243</v>
      </c>
      <c r="D46" s="115" t="s">
        <v>31</v>
      </c>
      <c r="E46" s="102">
        <f>SUM(E4+E7+E10+E13+E16+E19+E22+E25+E28+E31+E34+E37+E40+E43)</f>
        <v>3</v>
      </c>
      <c r="F46" s="102">
        <f t="shared" ref="F46:P46" si="3">SUM(F4+F7+F10+F13+F16+F19+F22+F25+F28+F31+F34+F37+F40+F43)</f>
        <v>3</v>
      </c>
      <c r="G46" s="102">
        <f t="shared" si="3"/>
        <v>4</v>
      </c>
      <c r="H46" s="102">
        <f t="shared" si="3"/>
        <v>-4</v>
      </c>
      <c r="I46" s="102">
        <f t="shared" si="3"/>
        <v>0</v>
      </c>
      <c r="J46" s="102">
        <f t="shared" si="3"/>
        <v>2</v>
      </c>
      <c r="K46" s="102">
        <f t="shared" si="3"/>
        <v>3</v>
      </c>
      <c r="L46" s="102">
        <f t="shared" si="3"/>
        <v>2</v>
      </c>
      <c r="M46" s="102">
        <f t="shared" si="3"/>
        <v>0</v>
      </c>
      <c r="N46" s="102">
        <f t="shared" si="3"/>
        <v>0</v>
      </c>
      <c r="O46" s="102">
        <f t="shared" si="3"/>
        <v>0</v>
      </c>
      <c r="P46" s="102">
        <f t="shared" si="3"/>
        <v>0</v>
      </c>
      <c r="Q46" s="115">
        <f t="shared" ref="Q46" si="4">SUM(Q4+Q7+Q10+Q13+Q16+Q19+Q22+Q25+Q28+Q31+Q34+Q37+Q40+Q43)</f>
        <v>256</v>
      </c>
      <c r="R46" s="116">
        <f t="shared" si="1"/>
        <v>13</v>
      </c>
      <c r="S46" s="1"/>
    </row>
    <row r="47" spans="2:22" ht="16.95" customHeight="1" x14ac:dyDescent="0.3">
      <c r="B47" s="34" t="s">
        <v>36</v>
      </c>
      <c r="C47" s="117">
        <f>SUM(C5+C8+C11+C14+C17+C20+C23+C26+C29+C32+C35+C38+C41+C44)</f>
        <v>269</v>
      </c>
      <c r="D47" s="117" t="s">
        <v>32</v>
      </c>
      <c r="E47" s="106">
        <f>SUM(E5+E8+E11+E14+E17+E20+E23+E26+E29+E32+E35+E38+E41+E44)</f>
        <v>-2</v>
      </c>
      <c r="F47" s="106">
        <f t="shared" ref="F47:P47" si="5">SUM(F5+F8+F11+F14+F17+F20+F23+F26+F29+F32+F35+F38+F41+F44)</f>
        <v>-1</v>
      </c>
      <c r="G47" s="106">
        <f t="shared" si="5"/>
        <v>-8</v>
      </c>
      <c r="H47" s="106">
        <f t="shared" si="5"/>
        <v>2</v>
      </c>
      <c r="I47" s="106">
        <f t="shared" si="5"/>
        <v>-8</v>
      </c>
      <c r="J47" s="106">
        <f t="shared" si="5"/>
        <v>-10</v>
      </c>
      <c r="K47" s="106">
        <f t="shared" si="5"/>
        <v>-4</v>
      </c>
      <c r="L47" s="106">
        <f t="shared" si="5"/>
        <v>-3</v>
      </c>
      <c r="M47" s="106">
        <f t="shared" si="5"/>
        <v>0</v>
      </c>
      <c r="N47" s="106">
        <f t="shared" si="5"/>
        <v>0</v>
      </c>
      <c r="O47" s="106">
        <f t="shared" si="5"/>
        <v>0</v>
      </c>
      <c r="P47" s="106">
        <f t="shared" si="5"/>
        <v>0</v>
      </c>
      <c r="Q47" s="117">
        <f t="shared" ref="Q47" si="6">SUM(Q5+Q8+Q11+Q14+Q17+Q20+Q23+Q26+Q29+Q32+Q35+Q38+Q41+Q44)</f>
        <v>235</v>
      </c>
      <c r="R47" s="118">
        <f t="shared" si="1"/>
        <v>-34</v>
      </c>
      <c r="S47" s="1"/>
    </row>
    <row r="48" spans="2:22" ht="16.95" customHeight="1" x14ac:dyDescent="0.3">
      <c r="C48" s="117">
        <f>SUM(C6+C9+C12+C15+C18+C21+C24+C27+C30+C33+C36+C39+C42+C45)</f>
        <v>209</v>
      </c>
      <c r="D48" s="117" t="s">
        <v>33</v>
      </c>
      <c r="E48" s="106">
        <f>SUM(E6+E9+E12+E15+E18+E21+E24+E27+E30+E33+E36+E39+E42+E45)</f>
        <v>-1</v>
      </c>
      <c r="F48" s="106">
        <f t="shared" ref="F48:P48" si="7">SUM(F6+F9+F12+F15+F18+F21+F24+F27+F30+F33+F36+F39+F42+F45)</f>
        <v>-2</v>
      </c>
      <c r="G48" s="106">
        <f t="shared" si="7"/>
        <v>2</v>
      </c>
      <c r="H48" s="106">
        <f t="shared" si="7"/>
        <v>2</v>
      </c>
      <c r="I48" s="106">
        <f t="shared" si="7"/>
        <v>8</v>
      </c>
      <c r="J48" s="106">
        <f t="shared" si="7"/>
        <v>5</v>
      </c>
      <c r="K48" s="106">
        <f t="shared" si="7"/>
        <v>1</v>
      </c>
      <c r="L48" s="106">
        <f t="shared" si="7"/>
        <v>1</v>
      </c>
      <c r="M48" s="106">
        <f t="shared" si="7"/>
        <v>0</v>
      </c>
      <c r="N48" s="106">
        <f t="shared" si="7"/>
        <v>0</v>
      </c>
      <c r="O48" s="106">
        <f t="shared" si="7"/>
        <v>0</v>
      </c>
      <c r="P48" s="106">
        <f t="shared" si="7"/>
        <v>0</v>
      </c>
      <c r="Q48" s="117">
        <f t="shared" ref="Q48" si="8">SUM(Q6+Q9+Q12+Q15+Q18+Q21+Q24+Q27+Q30+Q33+Q36+Q39+Q42+Q45)</f>
        <v>225</v>
      </c>
      <c r="R48" s="118">
        <f t="shared" si="1"/>
        <v>16</v>
      </c>
      <c r="S48" s="1"/>
      <c r="T48" s="33"/>
    </row>
    <row r="49" spans="2:20" ht="16.95" customHeight="1" x14ac:dyDescent="0.3">
      <c r="C49" s="3" t="s">
        <v>17</v>
      </c>
      <c r="D49" s="3"/>
      <c r="E49" s="3" t="s">
        <v>17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R49" s="8"/>
      <c r="T49" s="13"/>
    </row>
    <row r="50" spans="2:20" ht="15.6" x14ac:dyDescent="0.3">
      <c r="B50" s="2"/>
    </row>
    <row r="51" spans="2:20" ht="15.6" x14ac:dyDescent="0.3">
      <c r="B51" s="2" t="s">
        <v>55</v>
      </c>
    </row>
    <row r="53" spans="2:20" ht="15.6" x14ac:dyDescent="0.3">
      <c r="B53" s="59">
        <f>SUM(C53/C56)</f>
        <v>0.33703190013869627</v>
      </c>
      <c r="C53" s="58">
        <f>SUM(C46)</f>
        <v>243</v>
      </c>
      <c r="D53" s="43" t="s">
        <v>31</v>
      </c>
      <c r="E53" s="59">
        <f>SUM(F53/F56)</f>
        <v>0.35754189944134079</v>
      </c>
      <c r="F53" s="60">
        <f>SUM(Q46)</f>
        <v>256</v>
      </c>
      <c r="G53" s="58"/>
    </row>
    <row r="54" spans="2:20" ht="15.6" x14ac:dyDescent="0.3">
      <c r="B54" s="59">
        <f>SUM(C54/C56)</f>
        <v>0.37309292649098474</v>
      </c>
      <c r="C54" s="58">
        <f>SUM(C47)</f>
        <v>269</v>
      </c>
      <c r="D54" s="43" t="s">
        <v>32</v>
      </c>
      <c r="E54" s="59">
        <f>SUM(F54/F56)</f>
        <v>0.32821229050279327</v>
      </c>
      <c r="F54" s="60">
        <f t="shared" ref="F54:F55" si="9">SUM(Q47)</f>
        <v>235</v>
      </c>
      <c r="G54" s="58"/>
    </row>
    <row r="55" spans="2:20" ht="15.6" x14ac:dyDescent="0.3">
      <c r="B55" s="59">
        <f>SUM(C55/C56)</f>
        <v>0.28987517337031898</v>
      </c>
      <c r="C55" s="58">
        <f>SUM(C48)</f>
        <v>209</v>
      </c>
      <c r="D55" s="43" t="s">
        <v>33</v>
      </c>
      <c r="E55" s="59">
        <f>SUM(F55/F56)</f>
        <v>0.31424581005586594</v>
      </c>
      <c r="F55" s="60">
        <f t="shared" si="9"/>
        <v>225</v>
      </c>
      <c r="G55" s="58"/>
    </row>
    <row r="56" spans="2:20" x14ac:dyDescent="0.3">
      <c r="C56" s="58">
        <f>SUM(C53:C55)</f>
        <v>721</v>
      </c>
      <c r="F56" s="58">
        <f>SUM(F53:F55)</f>
        <v>716</v>
      </c>
    </row>
    <row r="62" spans="2:20" ht="15.6" x14ac:dyDescent="0.3">
      <c r="B62" s="2" t="s">
        <v>62</v>
      </c>
    </row>
    <row r="63" spans="2:20" x14ac:dyDescent="0.3">
      <c r="C63" s="2" t="s">
        <v>14</v>
      </c>
      <c r="D63" s="36" t="s">
        <v>49</v>
      </c>
    </row>
    <row r="64" spans="2:20" x14ac:dyDescent="0.3">
      <c r="C64" s="122" t="s">
        <v>0</v>
      </c>
      <c r="D64" s="36">
        <v>24</v>
      </c>
    </row>
    <row r="65" spans="3:6" x14ac:dyDescent="0.3">
      <c r="C65" s="122" t="s">
        <v>1</v>
      </c>
      <c r="D65" s="36">
        <v>19</v>
      </c>
    </row>
    <row r="66" spans="3:6" x14ac:dyDescent="0.3">
      <c r="C66" s="122" t="s">
        <v>2</v>
      </c>
      <c r="D66" s="36">
        <v>23</v>
      </c>
    </row>
    <row r="67" spans="3:6" x14ac:dyDescent="0.3">
      <c r="C67" s="122" t="s">
        <v>3</v>
      </c>
      <c r="D67" s="36">
        <v>23</v>
      </c>
    </row>
    <row r="68" spans="3:6" x14ac:dyDescent="0.3">
      <c r="C68" s="122" t="s">
        <v>4</v>
      </c>
      <c r="D68" s="36">
        <v>21</v>
      </c>
    </row>
    <row r="69" spans="3:6" x14ac:dyDescent="0.3">
      <c r="C69" s="122" t="s">
        <v>5</v>
      </c>
      <c r="D69" s="36">
        <v>23</v>
      </c>
    </row>
    <row r="70" spans="3:6" x14ac:dyDescent="0.3">
      <c r="C70" s="122" t="s">
        <v>6</v>
      </c>
      <c r="D70" s="36">
        <v>19</v>
      </c>
    </row>
    <row r="71" spans="3:6" x14ac:dyDescent="0.3">
      <c r="C71" s="122" t="s">
        <v>7</v>
      </c>
      <c r="D71" s="36">
        <v>24</v>
      </c>
    </row>
    <row r="72" spans="3:6" x14ac:dyDescent="0.3">
      <c r="C72" s="122" t="s">
        <v>8</v>
      </c>
      <c r="D72" s="36">
        <v>19</v>
      </c>
    </row>
    <row r="73" spans="3:6" x14ac:dyDescent="0.3">
      <c r="C73" s="122" t="s">
        <v>9</v>
      </c>
      <c r="D73" s="36">
        <v>23</v>
      </c>
    </row>
    <row r="74" spans="3:6" x14ac:dyDescent="0.3">
      <c r="C74" s="122" t="s">
        <v>10</v>
      </c>
      <c r="D74" s="36">
        <v>23</v>
      </c>
    </row>
    <row r="75" spans="3:6" x14ac:dyDescent="0.3">
      <c r="C75" s="122" t="s">
        <v>13</v>
      </c>
      <c r="D75" s="36">
        <v>23</v>
      </c>
    </row>
    <row r="76" spans="3:6" x14ac:dyDescent="0.3">
      <c r="C76" s="122" t="s">
        <v>11</v>
      </c>
      <c r="D76" s="36">
        <v>20</v>
      </c>
    </row>
    <row r="77" spans="3:6" x14ac:dyDescent="0.3">
      <c r="C77" s="122" t="s">
        <v>12</v>
      </c>
      <c r="D77" s="36">
        <v>18</v>
      </c>
    </row>
    <row r="80" spans="3:6" x14ac:dyDescent="0.3">
      <c r="D80" s="61"/>
      <c r="E80" s="61"/>
      <c r="F80" s="61"/>
    </row>
    <row r="81" spans="4:6" x14ac:dyDescent="0.3">
      <c r="D81" s="61"/>
      <c r="E81" s="61"/>
      <c r="F81" s="61"/>
    </row>
    <row r="82" spans="4:6" x14ac:dyDescent="0.3">
      <c r="D82" s="61"/>
      <c r="E82" s="61"/>
      <c r="F82" s="61"/>
    </row>
    <row r="83" spans="4:6" x14ac:dyDescent="0.3">
      <c r="D83" s="61"/>
      <c r="E83" s="61"/>
    </row>
    <row r="84" spans="4:6" x14ac:dyDescent="0.3">
      <c r="D84" s="61"/>
    </row>
    <row r="85" spans="4:6" x14ac:dyDescent="0.3">
      <c r="D85" s="61"/>
    </row>
    <row r="86" spans="4:6" x14ac:dyDescent="0.3">
      <c r="D86" s="61"/>
    </row>
    <row r="87" spans="4:6" x14ac:dyDescent="0.3">
      <c r="D87" s="61"/>
    </row>
    <row r="88" spans="4:6" x14ac:dyDescent="0.3">
      <c r="D88" s="61"/>
    </row>
    <row r="89" spans="4:6" x14ac:dyDescent="0.3">
      <c r="D89" s="61"/>
    </row>
    <row r="90" spans="4:6" x14ac:dyDescent="0.3">
      <c r="D90" s="61"/>
    </row>
    <row r="91" spans="4:6" x14ac:dyDescent="0.3">
      <c r="D91" s="61"/>
    </row>
    <row r="92" spans="4:6" x14ac:dyDescent="0.3">
      <c r="D92" s="61"/>
    </row>
    <row r="93" spans="4:6" x14ac:dyDescent="0.3">
      <c r="D93" s="61"/>
    </row>
  </sheetData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891C0-7497-490B-88CA-0861DF5EC2A5}">
  <dimension ref="B1:S60"/>
  <sheetViews>
    <sheetView tabSelected="1" zoomScale="90" zoomScaleNormal="90" workbookViewId="0">
      <selection activeCell="U3" sqref="U3"/>
    </sheetView>
  </sheetViews>
  <sheetFormatPr defaultColWidth="9.109375" defaultRowHeight="17.399999999999999" x14ac:dyDescent="0.3"/>
  <cols>
    <col min="1" max="1" width="9.109375" style="2"/>
    <col min="2" max="2" width="6.88671875" style="4" customWidth="1"/>
    <col min="3" max="3" width="11.33203125" style="2" customWidth="1"/>
    <col min="4" max="4" width="12.33203125" style="2" customWidth="1"/>
    <col min="5" max="5" width="7.5546875" style="2" customWidth="1"/>
    <col min="6" max="6" width="9.44140625" style="2" customWidth="1"/>
    <col min="7" max="13" width="7.5546875" style="2" customWidth="1"/>
    <col min="14" max="14" width="8.77734375" style="2" customWidth="1"/>
    <col min="15" max="15" width="7.6640625" style="2" customWidth="1"/>
    <col min="16" max="16" width="7.5546875" style="2" customWidth="1"/>
    <col min="17" max="17" width="10.77734375" style="6" bestFit="1" customWidth="1"/>
    <col min="18" max="18" width="9.109375" style="7" customWidth="1"/>
    <col min="19" max="19" width="5.109375" style="2" bestFit="1" customWidth="1"/>
    <col min="20" max="16384" width="9.109375" style="2"/>
  </cols>
  <sheetData>
    <row r="1" spans="2:19" s="4" customFormat="1" ht="16.95" customHeight="1" x14ac:dyDescent="0.3">
      <c r="B1" s="4" t="s">
        <v>60</v>
      </c>
      <c r="Q1" s="6"/>
      <c r="R1" s="7"/>
    </row>
    <row r="2" spans="2:19" s="5" customFormat="1" ht="16.95" customHeight="1" thickBot="1" x14ac:dyDescent="0.35">
      <c r="B2" s="42"/>
      <c r="C2" s="20">
        <v>45838</v>
      </c>
      <c r="D2" s="20"/>
      <c r="E2" s="21"/>
      <c r="F2" s="22"/>
      <c r="G2" s="22"/>
      <c r="H2" s="22"/>
      <c r="I2" s="22"/>
      <c r="J2" s="22"/>
      <c r="K2" s="22"/>
      <c r="L2" s="22"/>
      <c r="M2" s="22"/>
      <c r="N2" s="32"/>
      <c r="O2" s="22"/>
      <c r="P2" s="22"/>
      <c r="Q2" s="23"/>
      <c r="R2" s="21"/>
      <c r="S2" s="22"/>
    </row>
    <row r="3" spans="2:19" s="19" customFormat="1" ht="51.45" customHeight="1" thickBot="1" x14ac:dyDescent="0.35">
      <c r="B3" s="73" t="s">
        <v>14</v>
      </c>
      <c r="C3" s="74"/>
      <c r="D3" s="74"/>
      <c r="E3" s="75">
        <v>8</v>
      </c>
      <c r="F3" s="75">
        <v>9</v>
      </c>
      <c r="G3" s="75">
        <v>10</v>
      </c>
      <c r="H3" s="75">
        <v>11</v>
      </c>
      <c r="I3" s="75">
        <v>12</v>
      </c>
      <c r="J3" s="75">
        <v>1</v>
      </c>
      <c r="K3" s="75"/>
      <c r="L3" s="75"/>
      <c r="M3" s="75"/>
      <c r="N3" s="75"/>
      <c r="O3" s="75"/>
      <c r="P3" s="75"/>
      <c r="Q3" s="76" t="s">
        <v>34</v>
      </c>
      <c r="R3" s="77" t="s">
        <v>16</v>
      </c>
    </row>
    <row r="4" spans="2:19" ht="16.95" customHeight="1" x14ac:dyDescent="0.3">
      <c r="B4" s="69" t="s">
        <v>0</v>
      </c>
      <c r="C4" s="87">
        <v>5</v>
      </c>
      <c r="D4" s="87" t="s">
        <v>59</v>
      </c>
      <c r="E4" s="87">
        <v>0</v>
      </c>
      <c r="F4" s="87">
        <v>0</v>
      </c>
      <c r="G4" s="87">
        <v>0</v>
      </c>
      <c r="H4" s="87">
        <v>0</v>
      </c>
      <c r="I4" s="87">
        <v>0</v>
      </c>
      <c r="J4" s="87">
        <v>0</v>
      </c>
      <c r="K4" s="87">
        <v>0</v>
      </c>
      <c r="L4" s="87"/>
      <c r="M4" s="87"/>
      <c r="N4" s="87"/>
      <c r="O4" s="87"/>
      <c r="P4" s="72"/>
      <c r="Q4" s="88">
        <f t="shared" ref="Q4:Q31" si="0">SUM(C4:P4)</f>
        <v>5</v>
      </c>
      <c r="R4" s="89">
        <f>SUM(Q4-C4)</f>
        <v>0</v>
      </c>
      <c r="S4" s="1"/>
    </row>
    <row r="5" spans="2:19" ht="16.95" customHeight="1" thickBot="1" x14ac:dyDescent="0.35">
      <c r="B5" s="70"/>
      <c r="C5" s="90">
        <v>2</v>
      </c>
      <c r="D5" s="90" t="s">
        <v>58</v>
      </c>
      <c r="E5" s="90">
        <v>-1</v>
      </c>
      <c r="F5" s="90">
        <v>0</v>
      </c>
      <c r="G5" s="90">
        <v>0</v>
      </c>
      <c r="H5" s="90">
        <v>0</v>
      </c>
      <c r="I5" s="90">
        <v>0</v>
      </c>
      <c r="J5" s="90">
        <v>0</v>
      </c>
      <c r="K5" s="90">
        <v>0</v>
      </c>
      <c r="L5" s="90"/>
      <c r="M5" s="90"/>
      <c r="N5" s="90"/>
      <c r="O5" s="90"/>
      <c r="P5" s="91"/>
      <c r="Q5" s="92">
        <f t="shared" si="0"/>
        <v>1</v>
      </c>
      <c r="R5" s="93">
        <f t="shared" ref="R5:R33" si="1">SUM(Q5-C5)</f>
        <v>-1</v>
      </c>
      <c r="S5" s="1"/>
    </row>
    <row r="6" spans="2:19" ht="16.95" customHeight="1" x14ac:dyDescent="0.3">
      <c r="B6" s="69" t="s">
        <v>1</v>
      </c>
      <c r="C6" s="94">
        <v>7</v>
      </c>
      <c r="D6" s="87" t="s">
        <v>59</v>
      </c>
      <c r="E6" s="94">
        <v>0</v>
      </c>
      <c r="F6" s="94">
        <v>1</v>
      </c>
      <c r="G6" s="94">
        <v>0</v>
      </c>
      <c r="H6" s="94">
        <v>0</v>
      </c>
      <c r="I6" s="94">
        <v>0</v>
      </c>
      <c r="J6" s="94">
        <v>-1</v>
      </c>
      <c r="K6" s="94">
        <v>0</v>
      </c>
      <c r="L6" s="94"/>
      <c r="M6" s="94"/>
      <c r="N6" s="94"/>
      <c r="O6" s="94"/>
      <c r="P6" s="72"/>
      <c r="Q6" s="88">
        <f t="shared" si="0"/>
        <v>7</v>
      </c>
      <c r="R6" s="89">
        <f t="shared" si="1"/>
        <v>0</v>
      </c>
      <c r="S6" s="1"/>
    </row>
    <row r="7" spans="2:19" ht="16.95" customHeight="1" thickBot="1" x14ac:dyDescent="0.35">
      <c r="B7" s="70"/>
      <c r="C7" s="95">
        <v>0</v>
      </c>
      <c r="D7" s="90" t="s">
        <v>58</v>
      </c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/>
      <c r="M7" s="95"/>
      <c r="N7" s="95"/>
      <c r="O7" s="95"/>
      <c r="P7" s="91"/>
      <c r="Q7" s="125">
        <f t="shared" si="0"/>
        <v>0</v>
      </c>
      <c r="R7" s="93">
        <f t="shared" si="1"/>
        <v>0</v>
      </c>
      <c r="S7" s="1"/>
    </row>
    <row r="8" spans="2:19" ht="16.95" customHeight="1" x14ac:dyDescent="0.3">
      <c r="B8" s="69" t="s">
        <v>2</v>
      </c>
      <c r="C8" s="94">
        <v>3</v>
      </c>
      <c r="D8" s="87" t="s">
        <v>59</v>
      </c>
      <c r="E8" s="94">
        <v>0</v>
      </c>
      <c r="F8" s="94">
        <v>0</v>
      </c>
      <c r="G8" s="94">
        <v>-1</v>
      </c>
      <c r="H8" s="94">
        <v>1</v>
      </c>
      <c r="I8" s="94">
        <v>0</v>
      </c>
      <c r="J8" s="94">
        <v>0</v>
      </c>
      <c r="K8" s="94">
        <v>0</v>
      </c>
      <c r="L8" s="94"/>
      <c r="M8" s="94"/>
      <c r="N8" s="94"/>
      <c r="O8" s="94"/>
      <c r="P8" s="72"/>
      <c r="Q8" s="88">
        <f t="shared" si="0"/>
        <v>3</v>
      </c>
      <c r="R8" s="89">
        <f t="shared" si="1"/>
        <v>0</v>
      </c>
      <c r="S8" s="1"/>
    </row>
    <row r="9" spans="2:19" ht="16.95" customHeight="1" thickBot="1" x14ac:dyDescent="0.35">
      <c r="B9" s="70"/>
      <c r="C9" s="95">
        <v>4</v>
      </c>
      <c r="D9" s="90" t="s">
        <v>58</v>
      </c>
      <c r="E9" s="95">
        <v>0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  <c r="L9" s="95"/>
      <c r="M9" s="95"/>
      <c r="N9" s="95"/>
      <c r="O9" s="95"/>
      <c r="P9" s="91"/>
      <c r="Q9" s="92">
        <f t="shared" si="0"/>
        <v>4</v>
      </c>
      <c r="R9" s="93">
        <f t="shared" si="1"/>
        <v>0</v>
      </c>
      <c r="S9" s="1"/>
    </row>
    <row r="10" spans="2:19" ht="16.95" customHeight="1" x14ac:dyDescent="0.3">
      <c r="B10" s="69" t="s">
        <v>3</v>
      </c>
      <c r="C10" s="94">
        <v>4</v>
      </c>
      <c r="D10" s="87" t="s">
        <v>59</v>
      </c>
      <c r="E10" s="94">
        <v>0</v>
      </c>
      <c r="F10" s="94">
        <v>0</v>
      </c>
      <c r="G10" s="94">
        <v>0</v>
      </c>
      <c r="H10" s="94">
        <v>0</v>
      </c>
      <c r="I10" s="94">
        <v>0</v>
      </c>
      <c r="J10" s="94">
        <v>0</v>
      </c>
      <c r="K10" s="94">
        <v>0</v>
      </c>
      <c r="L10" s="94"/>
      <c r="M10" s="94"/>
      <c r="N10" s="94"/>
      <c r="O10" s="94"/>
      <c r="P10" s="72"/>
      <c r="Q10" s="88">
        <f t="shared" si="0"/>
        <v>4</v>
      </c>
      <c r="R10" s="89">
        <f t="shared" si="1"/>
        <v>0</v>
      </c>
      <c r="S10" s="1"/>
    </row>
    <row r="11" spans="2:19" ht="16.95" customHeight="1" thickBot="1" x14ac:dyDescent="0.35">
      <c r="B11" s="70"/>
      <c r="C11" s="95">
        <v>5</v>
      </c>
      <c r="D11" s="90" t="s">
        <v>58</v>
      </c>
      <c r="E11" s="95">
        <v>0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  <c r="L11" s="95"/>
      <c r="M11" s="95"/>
      <c r="N11" s="95"/>
      <c r="O11" s="95"/>
      <c r="P11" s="91"/>
      <c r="Q11" s="92">
        <f t="shared" si="0"/>
        <v>5</v>
      </c>
      <c r="R11" s="93">
        <f t="shared" si="1"/>
        <v>0</v>
      </c>
      <c r="S11" s="1"/>
    </row>
    <row r="12" spans="2:19" ht="16.95" customHeight="1" x14ac:dyDescent="0.3">
      <c r="B12" s="69" t="s">
        <v>4</v>
      </c>
      <c r="C12" s="94">
        <v>4</v>
      </c>
      <c r="D12" s="87" t="s">
        <v>59</v>
      </c>
      <c r="E12" s="94">
        <v>0</v>
      </c>
      <c r="F12" s="94">
        <v>0</v>
      </c>
      <c r="G12" s="94">
        <v>0</v>
      </c>
      <c r="H12" s="94">
        <v>0</v>
      </c>
      <c r="I12" s="94">
        <v>0</v>
      </c>
      <c r="J12" s="94">
        <v>0</v>
      </c>
      <c r="K12" s="94">
        <v>1</v>
      </c>
      <c r="L12" s="94"/>
      <c r="M12" s="94"/>
      <c r="N12" s="94"/>
      <c r="O12" s="94"/>
      <c r="P12" s="72"/>
      <c r="Q12" s="88">
        <f t="shared" si="0"/>
        <v>5</v>
      </c>
      <c r="R12" s="89">
        <f t="shared" si="1"/>
        <v>1</v>
      </c>
      <c r="S12" s="1"/>
    </row>
    <row r="13" spans="2:19" ht="16.95" customHeight="1" thickBot="1" x14ac:dyDescent="0.35">
      <c r="B13" s="70"/>
      <c r="C13" s="95">
        <v>1</v>
      </c>
      <c r="D13" s="90" t="s">
        <v>58</v>
      </c>
      <c r="E13" s="95">
        <v>0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0</v>
      </c>
      <c r="L13" s="95"/>
      <c r="M13" s="95"/>
      <c r="N13" s="95"/>
      <c r="O13" s="95"/>
      <c r="P13" s="91"/>
      <c r="Q13" s="92">
        <f t="shared" si="0"/>
        <v>1</v>
      </c>
      <c r="R13" s="93">
        <f t="shared" si="1"/>
        <v>0</v>
      </c>
      <c r="S13" s="1"/>
    </row>
    <row r="14" spans="2:19" ht="16.95" customHeight="1" x14ac:dyDescent="0.3">
      <c r="B14" s="69" t="s">
        <v>5</v>
      </c>
      <c r="C14" s="94">
        <v>2</v>
      </c>
      <c r="D14" s="87" t="s">
        <v>59</v>
      </c>
      <c r="E14" s="94">
        <v>0</v>
      </c>
      <c r="F14" s="94">
        <v>0</v>
      </c>
      <c r="G14" s="94">
        <v>0</v>
      </c>
      <c r="H14" s="94">
        <v>0</v>
      </c>
      <c r="I14" s="94">
        <v>0</v>
      </c>
      <c r="J14" s="94">
        <v>0</v>
      </c>
      <c r="K14" s="94">
        <v>0</v>
      </c>
      <c r="L14" s="94"/>
      <c r="M14" s="94"/>
      <c r="N14" s="94"/>
      <c r="O14" s="94"/>
      <c r="P14" s="72"/>
      <c r="Q14" s="88">
        <f t="shared" si="0"/>
        <v>2</v>
      </c>
      <c r="R14" s="89">
        <f t="shared" si="1"/>
        <v>0</v>
      </c>
      <c r="S14" s="1"/>
    </row>
    <row r="15" spans="2:19" ht="16.95" customHeight="1" thickBot="1" x14ac:dyDescent="0.35">
      <c r="B15" s="70"/>
      <c r="C15" s="95">
        <v>0</v>
      </c>
      <c r="D15" s="90" t="s">
        <v>58</v>
      </c>
      <c r="E15" s="95">
        <v>0</v>
      </c>
      <c r="F15" s="95">
        <v>0</v>
      </c>
      <c r="G15" s="95">
        <v>0</v>
      </c>
      <c r="H15" s="95">
        <v>0</v>
      </c>
      <c r="I15" s="95">
        <v>0</v>
      </c>
      <c r="J15" s="95">
        <v>1</v>
      </c>
      <c r="K15" s="95">
        <v>0</v>
      </c>
      <c r="L15" s="95"/>
      <c r="M15" s="95"/>
      <c r="N15" s="95"/>
      <c r="O15" s="95"/>
      <c r="P15" s="91"/>
      <c r="Q15" s="92">
        <f t="shared" si="0"/>
        <v>1</v>
      </c>
      <c r="R15" s="93">
        <f t="shared" si="1"/>
        <v>1</v>
      </c>
      <c r="S15" s="1"/>
    </row>
    <row r="16" spans="2:19" ht="16.95" customHeight="1" x14ac:dyDescent="0.3">
      <c r="B16" s="69" t="s">
        <v>6</v>
      </c>
      <c r="C16" s="94">
        <v>7</v>
      </c>
      <c r="D16" s="87" t="s">
        <v>59</v>
      </c>
      <c r="E16" s="94">
        <v>0</v>
      </c>
      <c r="F16" s="94">
        <v>0</v>
      </c>
      <c r="G16" s="94">
        <v>-4</v>
      </c>
      <c r="H16" s="94">
        <v>5</v>
      </c>
      <c r="I16" s="94">
        <v>0</v>
      </c>
      <c r="J16" s="94">
        <v>0</v>
      </c>
      <c r="K16" s="94">
        <v>0</v>
      </c>
      <c r="L16" s="94"/>
      <c r="M16" s="94"/>
      <c r="N16" s="94"/>
      <c r="O16" s="94"/>
      <c r="P16" s="72"/>
      <c r="Q16" s="88">
        <f t="shared" si="0"/>
        <v>8</v>
      </c>
      <c r="R16" s="89">
        <f t="shared" si="1"/>
        <v>1</v>
      </c>
      <c r="S16" s="1"/>
    </row>
    <row r="17" spans="2:19" ht="16.95" customHeight="1" thickBot="1" x14ac:dyDescent="0.35">
      <c r="B17" s="70"/>
      <c r="C17" s="95">
        <v>0</v>
      </c>
      <c r="D17" s="90" t="s">
        <v>58</v>
      </c>
      <c r="E17" s="95">
        <v>0</v>
      </c>
      <c r="F17" s="95">
        <v>0</v>
      </c>
      <c r="G17" s="95">
        <v>0</v>
      </c>
      <c r="H17" s="95">
        <v>0</v>
      </c>
      <c r="I17" s="95">
        <v>0</v>
      </c>
      <c r="J17" s="95">
        <v>0</v>
      </c>
      <c r="K17" s="95">
        <v>0</v>
      </c>
      <c r="L17" s="95"/>
      <c r="M17" s="95"/>
      <c r="N17" s="95"/>
      <c r="O17" s="95"/>
      <c r="P17" s="91"/>
      <c r="Q17" s="92">
        <f t="shared" si="0"/>
        <v>0</v>
      </c>
      <c r="R17" s="93">
        <f t="shared" si="1"/>
        <v>0</v>
      </c>
      <c r="S17" s="1"/>
    </row>
    <row r="18" spans="2:19" ht="16.95" customHeight="1" x14ac:dyDescent="0.3">
      <c r="B18" s="69" t="s">
        <v>7</v>
      </c>
      <c r="C18" s="94">
        <v>1</v>
      </c>
      <c r="D18" s="87" t="s">
        <v>59</v>
      </c>
      <c r="E18" s="94">
        <v>0</v>
      </c>
      <c r="F18" s="94">
        <v>0</v>
      </c>
      <c r="G18" s="94">
        <v>0</v>
      </c>
      <c r="H18" s="94">
        <v>0</v>
      </c>
      <c r="I18" s="94">
        <v>0</v>
      </c>
      <c r="J18" s="94">
        <v>0</v>
      </c>
      <c r="K18" s="94">
        <v>0</v>
      </c>
      <c r="L18" s="94"/>
      <c r="M18" s="94"/>
      <c r="N18" s="94"/>
      <c r="O18" s="94"/>
      <c r="P18" s="72"/>
      <c r="Q18" s="88">
        <f t="shared" si="0"/>
        <v>1</v>
      </c>
      <c r="R18" s="89">
        <f t="shared" si="1"/>
        <v>0</v>
      </c>
      <c r="S18" s="1"/>
    </row>
    <row r="19" spans="2:19" ht="16.95" customHeight="1" thickBot="1" x14ac:dyDescent="0.35">
      <c r="B19" s="70"/>
      <c r="C19" s="95">
        <v>1</v>
      </c>
      <c r="D19" s="90" t="s">
        <v>58</v>
      </c>
      <c r="E19" s="95">
        <v>0</v>
      </c>
      <c r="F19" s="95">
        <v>0</v>
      </c>
      <c r="G19" s="95">
        <v>0</v>
      </c>
      <c r="H19" s="95">
        <v>0</v>
      </c>
      <c r="I19" s="95">
        <v>0</v>
      </c>
      <c r="J19" s="95">
        <v>0</v>
      </c>
      <c r="K19" s="95">
        <v>0</v>
      </c>
      <c r="L19" s="95"/>
      <c r="M19" s="95"/>
      <c r="N19" s="95"/>
      <c r="O19" s="95"/>
      <c r="P19" s="91"/>
      <c r="Q19" s="92">
        <f t="shared" si="0"/>
        <v>1</v>
      </c>
      <c r="R19" s="93">
        <f t="shared" si="1"/>
        <v>0</v>
      </c>
      <c r="S19" s="1"/>
    </row>
    <row r="20" spans="2:19" ht="16.95" customHeight="1" x14ac:dyDescent="0.3">
      <c r="B20" s="69" t="s">
        <v>8</v>
      </c>
      <c r="C20" s="94">
        <v>2</v>
      </c>
      <c r="D20" s="87" t="s">
        <v>59</v>
      </c>
      <c r="E20" s="94">
        <v>0</v>
      </c>
      <c r="F20" s="94">
        <v>0</v>
      </c>
      <c r="G20" s="94">
        <v>0</v>
      </c>
      <c r="H20" s="94">
        <v>0</v>
      </c>
      <c r="I20" s="94">
        <v>0</v>
      </c>
      <c r="J20" s="94">
        <v>0</v>
      </c>
      <c r="K20" s="94">
        <v>0</v>
      </c>
      <c r="L20" s="94"/>
      <c r="M20" s="94"/>
      <c r="N20" s="94"/>
      <c r="O20" s="94"/>
      <c r="P20" s="72"/>
      <c r="Q20" s="88">
        <f t="shared" si="0"/>
        <v>2</v>
      </c>
      <c r="R20" s="89">
        <f t="shared" si="1"/>
        <v>0</v>
      </c>
      <c r="S20" s="1"/>
    </row>
    <row r="21" spans="2:19" ht="16.95" customHeight="1" thickBot="1" x14ac:dyDescent="0.35">
      <c r="B21" s="70"/>
      <c r="C21" s="95">
        <v>0</v>
      </c>
      <c r="D21" s="90" t="s">
        <v>58</v>
      </c>
      <c r="E21" s="95">
        <v>0</v>
      </c>
      <c r="F21" s="95">
        <v>0</v>
      </c>
      <c r="G21" s="95">
        <v>0</v>
      </c>
      <c r="H21" s="95">
        <v>0</v>
      </c>
      <c r="I21" s="95">
        <v>0</v>
      </c>
      <c r="J21" s="95">
        <v>0</v>
      </c>
      <c r="K21" s="95">
        <v>0</v>
      </c>
      <c r="L21" s="95"/>
      <c r="M21" s="95"/>
      <c r="N21" s="95"/>
      <c r="O21" s="95"/>
      <c r="P21" s="91"/>
      <c r="Q21" s="92">
        <f t="shared" si="0"/>
        <v>0</v>
      </c>
      <c r="R21" s="93">
        <f t="shared" si="1"/>
        <v>0</v>
      </c>
      <c r="S21" s="1"/>
    </row>
    <row r="22" spans="2:19" ht="16.95" customHeight="1" x14ac:dyDescent="0.3">
      <c r="B22" s="69" t="s">
        <v>9</v>
      </c>
      <c r="C22" s="94">
        <v>1</v>
      </c>
      <c r="D22" s="87" t="s">
        <v>59</v>
      </c>
      <c r="E22" s="94">
        <v>-1</v>
      </c>
      <c r="F22" s="94">
        <v>0</v>
      </c>
      <c r="G22" s="94">
        <v>1</v>
      </c>
      <c r="H22" s="94">
        <v>0</v>
      </c>
      <c r="I22" s="94">
        <v>0</v>
      </c>
      <c r="J22" s="94">
        <v>0</v>
      </c>
      <c r="K22" s="94">
        <v>0</v>
      </c>
      <c r="L22" s="94"/>
      <c r="M22" s="94"/>
      <c r="N22" s="94"/>
      <c r="O22" s="94"/>
      <c r="P22" s="72"/>
      <c r="Q22" s="88">
        <f t="shared" si="0"/>
        <v>1</v>
      </c>
      <c r="R22" s="89">
        <f t="shared" si="1"/>
        <v>0</v>
      </c>
      <c r="S22" s="1"/>
    </row>
    <row r="23" spans="2:19" ht="16.95" customHeight="1" thickBot="1" x14ac:dyDescent="0.35">
      <c r="B23" s="70"/>
      <c r="C23" s="95">
        <v>0</v>
      </c>
      <c r="D23" s="90" t="s">
        <v>58</v>
      </c>
      <c r="E23" s="95">
        <v>0</v>
      </c>
      <c r="F23" s="95">
        <v>0</v>
      </c>
      <c r="G23" s="95">
        <v>0</v>
      </c>
      <c r="H23" s="95">
        <v>0</v>
      </c>
      <c r="I23" s="95">
        <v>0</v>
      </c>
      <c r="J23" s="95">
        <v>0</v>
      </c>
      <c r="K23" s="95">
        <v>0</v>
      </c>
      <c r="L23" s="95"/>
      <c r="M23" s="95"/>
      <c r="N23" s="95"/>
      <c r="O23" s="95"/>
      <c r="P23" s="91"/>
      <c r="Q23" s="92">
        <f t="shared" si="0"/>
        <v>0</v>
      </c>
      <c r="R23" s="93">
        <f t="shared" si="1"/>
        <v>0</v>
      </c>
      <c r="S23" s="1"/>
    </row>
    <row r="24" spans="2:19" ht="16.95" customHeight="1" x14ac:dyDescent="0.3">
      <c r="B24" s="69" t="s">
        <v>10</v>
      </c>
      <c r="C24" s="94">
        <v>1</v>
      </c>
      <c r="D24" s="87" t="s">
        <v>59</v>
      </c>
      <c r="E24" s="94">
        <v>0</v>
      </c>
      <c r="F24" s="94">
        <v>0</v>
      </c>
      <c r="G24" s="94">
        <v>0</v>
      </c>
      <c r="H24" s="94">
        <v>1</v>
      </c>
      <c r="I24" s="94">
        <v>-1</v>
      </c>
      <c r="J24" s="94">
        <v>0</v>
      </c>
      <c r="K24" s="94">
        <v>0</v>
      </c>
      <c r="L24" s="94"/>
      <c r="M24" s="94"/>
      <c r="N24" s="94"/>
      <c r="O24" s="94"/>
      <c r="P24" s="72"/>
      <c r="Q24" s="88">
        <f t="shared" si="0"/>
        <v>1</v>
      </c>
      <c r="R24" s="89">
        <f t="shared" si="1"/>
        <v>0</v>
      </c>
      <c r="S24" s="1"/>
    </row>
    <row r="25" spans="2:19" ht="16.95" customHeight="1" thickBot="1" x14ac:dyDescent="0.35">
      <c r="B25" s="70"/>
      <c r="C25" s="95">
        <v>1</v>
      </c>
      <c r="D25" s="90" t="s">
        <v>58</v>
      </c>
      <c r="E25" s="95">
        <v>0</v>
      </c>
      <c r="F25" s="95">
        <v>1</v>
      </c>
      <c r="G25" s="95">
        <v>-1</v>
      </c>
      <c r="H25" s="95">
        <v>1</v>
      </c>
      <c r="I25" s="95">
        <v>0</v>
      </c>
      <c r="J25" s="95">
        <v>-1</v>
      </c>
      <c r="K25" s="95">
        <v>0</v>
      </c>
      <c r="L25" s="95"/>
      <c r="M25" s="95"/>
      <c r="N25" s="95"/>
      <c r="O25" s="95"/>
      <c r="P25" s="91"/>
      <c r="Q25" s="92">
        <f t="shared" si="0"/>
        <v>1</v>
      </c>
      <c r="R25" s="93">
        <f t="shared" si="1"/>
        <v>0</v>
      </c>
      <c r="S25" s="1"/>
    </row>
    <row r="26" spans="2:19" ht="16.95" customHeight="1" x14ac:dyDescent="0.3">
      <c r="B26" s="69" t="s">
        <v>13</v>
      </c>
      <c r="C26" s="94">
        <v>4</v>
      </c>
      <c r="D26" s="87" t="s">
        <v>59</v>
      </c>
      <c r="E26" s="94">
        <v>0</v>
      </c>
      <c r="F26" s="94">
        <v>0</v>
      </c>
      <c r="G26" s="94">
        <v>0</v>
      </c>
      <c r="H26" s="94">
        <v>0</v>
      </c>
      <c r="I26" s="94">
        <v>0</v>
      </c>
      <c r="J26" s="94">
        <v>0</v>
      </c>
      <c r="K26" s="94">
        <v>0</v>
      </c>
      <c r="L26" s="94"/>
      <c r="M26" s="94"/>
      <c r="N26" s="94"/>
      <c r="O26" s="94"/>
      <c r="P26" s="72"/>
      <c r="Q26" s="88">
        <f t="shared" si="0"/>
        <v>4</v>
      </c>
      <c r="R26" s="89">
        <f t="shared" si="1"/>
        <v>0</v>
      </c>
      <c r="S26" s="1"/>
    </row>
    <row r="27" spans="2:19" ht="16.95" customHeight="1" thickBot="1" x14ac:dyDescent="0.35">
      <c r="B27" s="70"/>
      <c r="C27" s="95">
        <v>2</v>
      </c>
      <c r="D27" s="90" t="s">
        <v>58</v>
      </c>
      <c r="E27" s="95">
        <v>0</v>
      </c>
      <c r="F27" s="95">
        <v>0</v>
      </c>
      <c r="G27" s="95">
        <v>0</v>
      </c>
      <c r="H27" s="95">
        <v>0</v>
      </c>
      <c r="I27" s="95">
        <v>0</v>
      </c>
      <c r="J27" s="95">
        <v>0</v>
      </c>
      <c r="K27" s="95">
        <v>0</v>
      </c>
      <c r="L27" s="95"/>
      <c r="M27" s="95"/>
      <c r="N27" s="95"/>
      <c r="O27" s="95"/>
      <c r="P27" s="91"/>
      <c r="Q27" s="92">
        <f t="shared" si="0"/>
        <v>2</v>
      </c>
      <c r="R27" s="93">
        <f t="shared" si="1"/>
        <v>0</v>
      </c>
      <c r="S27" s="1"/>
    </row>
    <row r="28" spans="2:19" ht="16.95" customHeight="1" x14ac:dyDescent="0.3">
      <c r="B28" s="69" t="s">
        <v>11</v>
      </c>
      <c r="C28" s="94">
        <v>8</v>
      </c>
      <c r="D28" s="87" t="s">
        <v>59</v>
      </c>
      <c r="E28" s="94">
        <v>0</v>
      </c>
      <c r="F28" s="94">
        <v>-5</v>
      </c>
      <c r="G28" s="94">
        <v>6</v>
      </c>
      <c r="H28" s="94">
        <v>0</v>
      </c>
      <c r="I28" s="94">
        <v>-1</v>
      </c>
      <c r="J28" s="94">
        <v>0</v>
      </c>
      <c r="K28" s="94">
        <v>0</v>
      </c>
      <c r="L28" s="94"/>
      <c r="M28" s="94"/>
      <c r="N28" s="94"/>
      <c r="O28" s="94"/>
      <c r="P28" s="72"/>
      <c r="Q28" s="88">
        <f t="shared" si="0"/>
        <v>8</v>
      </c>
      <c r="R28" s="89">
        <f t="shared" si="1"/>
        <v>0</v>
      </c>
      <c r="S28" s="1"/>
    </row>
    <row r="29" spans="2:19" ht="16.95" customHeight="1" thickBot="1" x14ac:dyDescent="0.35">
      <c r="B29" s="70"/>
      <c r="C29" s="95">
        <v>2</v>
      </c>
      <c r="D29" s="90" t="s">
        <v>58</v>
      </c>
      <c r="E29" s="95">
        <v>0</v>
      </c>
      <c r="F29" s="95">
        <v>0</v>
      </c>
      <c r="G29" s="95">
        <v>-1</v>
      </c>
      <c r="H29" s="95">
        <v>1</v>
      </c>
      <c r="I29" s="95">
        <v>-1</v>
      </c>
      <c r="J29" s="95">
        <v>0</v>
      </c>
      <c r="K29" s="95">
        <v>0</v>
      </c>
      <c r="L29" s="95"/>
      <c r="M29" s="95"/>
      <c r="N29" s="95"/>
      <c r="O29" s="95"/>
      <c r="P29" s="91"/>
      <c r="Q29" s="92">
        <f t="shared" si="0"/>
        <v>1</v>
      </c>
      <c r="R29" s="93">
        <f t="shared" si="1"/>
        <v>-1</v>
      </c>
      <c r="S29" s="1"/>
    </row>
    <row r="30" spans="2:19" ht="16.95" customHeight="1" x14ac:dyDescent="0.3">
      <c r="B30" s="69" t="s">
        <v>12</v>
      </c>
      <c r="C30" s="94">
        <v>3</v>
      </c>
      <c r="D30" s="87" t="s">
        <v>59</v>
      </c>
      <c r="E30" s="94">
        <v>-1</v>
      </c>
      <c r="F30" s="94">
        <v>0</v>
      </c>
      <c r="G30" s="94">
        <v>0</v>
      </c>
      <c r="H30" s="94">
        <v>0</v>
      </c>
      <c r="I30" s="94">
        <v>0</v>
      </c>
      <c r="J30" s="94">
        <v>0</v>
      </c>
      <c r="K30" s="94">
        <v>0</v>
      </c>
      <c r="L30" s="94"/>
      <c r="M30" s="94"/>
      <c r="N30" s="94"/>
      <c r="O30" s="94"/>
      <c r="P30" s="72"/>
      <c r="Q30" s="88">
        <f t="shared" si="0"/>
        <v>2</v>
      </c>
      <c r="R30" s="89">
        <f t="shared" si="1"/>
        <v>-1</v>
      </c>
      <c r="S30" s="1"/>
    </row>
    <row r="31" spans="2:19" ht="16.95" customHeight="1" thickBot="1" x14ac:dyDescent="0.35">
      <c r="B31" s="70"/>
      <c r="C31" s="95">
        <v>0</v>
      </c>
      <c r="D31" s="90" t="s">
        <v>58</v>
      </c>
      <c r="E31" s="95">
        <v>0</v>
      </c>
      <c r="F31" s="95">
        <v>0</v>
      </c>
      <c r="G31" s="95">
        <v>0</v>
      </c>
      <c r="H31" s="95">
        <v>0</v>
      </c>
      <c r="I31" s="95">
        <v>0</v>
      </c>
      <c r="J31" s="95">
        <v>0</v>
      </c>
      <c r="K31" s="95">
        <v>0</v>
      </c>
      <c r="L31" s="95"/>
      <c r="M31" s="95"/>
      <c r="N31" s="95"/>
      <c r="O31" s="95"/>
      <c r="P31" s="91"/>
      <c r="Q31" s="92">
        <f t="shared" si="0"/>
        <v>0</v>
      </c>
      <c r="R31" s="93">
        <f t="shared" si="1"/>
        <v>0</v>
      </c>
      <c r="S31" s="1"/>
    </row>
    <row r="32" spans="2:19" ht="16.95" customHeight="1" x14ac:dyDescent="0.3">
      <c r="B32" s="72" t="s">
        <v>35</v>
      </c>
      <c r="C32" s="96">
        <f>SUM(C4+C6+C8+C10+C12+C14+C16+C18+C20+C22+C24+C26+C28+C30)</f>
        <v>52</v>
      </c>
      <c r="D32" s="97" t="s">
        <v>59</v>
      </c>
      <c r="E32" s="87">
        <f t="shared" ref="E32:Q32" si="2">SUM(E4+E6+E8+E10+E12+E14+E16+E18+E20+E22+E24+E26+E28+E30)</f>
        <v>-2</v>
      </c>
      <c r="F32" s="87">
        <v>0</v>
      </c>
      <c r="G32" s="87">
        <f t="shared" si="2"/>
        <v>2</v>
      </c>
      <c r="H32" s="87">
        <f t="shared" si="2"/>
        <v>7</v>
      </c>
      <c r="I32" s="87">
        <f t="shared" si="2"/>
        <v>-2</v>
      </c>
      <c r="J32" s="87">
        <f t="shared" si="2"/>
        <v>-1</v>
      </c>
      <c r="K32" s="87">
        <f t="shared" si="2"/>
        <v>1</v>
      </c>
      <c r="L32" s="87">
        <f t="shared" si="2"/>
        <v>0</v>
      </c>
      <c r="M32" s="87">
        <f t="shared" si="2"/>
        <v>0</v>
      </c>
      <c r="N32" s="87">
        <f t="shared" si="2"/>
        <v>0</v>
      </c>
      <c r="O32" s="87">
        <f t="shared" si="2"/>
        <v>0</v>
      </c>
      <c r="P32" s="87">
        <f t="shared" si="2"/>
        <v>0</v>
      </c>
      <c r="Q32" s="97">
        <f t="shared" si="2"/>
        <v>53</v>
      </c>
      <c r="R32" s="98">
        <f t="shared" si="1"/>
        <v>1</v>
      </c>
      <c r="S32" s="1"/>
    </row>
    <row r="33" spans="2:19" ht="16.95" customHeight="1" x14ac:dyDescent="0.3">
      <c r="B33" s="34" t="s">
        <v>36</v>
      </c>
      <c r="C33" s="99">
        <f>SUM(C5+C7+C9+C11+C13+C15+C17+C19+C21+C23+C25+C27+C29+C31)</f>
        <v>18</v>
      </c>
      <c r="D33" s="99" t="s">
        <v>58</v>
      </c>
      <c r="E33" s="100">
        <f t="shared" ref="E33:Q33" si="3">SUM(E5+E7+E9+E11+E13+E15+E17+E19+E21+E23+E25+E27+E29+E31)</f>
        <v>-1</v>
      </c>
      <c r="F33" s="100">
        <v>0</v>
      </c>
      <c r="G33" s="100">
        <f t="shared" si="3"/>
        <v>-2</v>
      </c>
      <c r="H33" s="100">
        <f t="shared" si="3"/>
        <v>2</v>
      </c>
      <c r="I33" s="100">
        <f t="shared" si="3"/>
        <v>-1</v>
      </c>
      <c r="J33" s="100">
        <f t="shared" si="3"/>
        <v>0</v>
      </c>
      <c r="K33" s="100">
        <f t="shared" si="3"/>
        <v>0</v>
      </c>
      <c r="L33" s="100">
        <f t="shared" si="3"/>
        <v>0</v>
      </c>
      <c r="M33" s="100">
        <f t="shared" si="3"/>
        <v>0</v>
      </c>
      <c r="N33" s="100">
        <f t="shared" si="3"/>
        <v>0</v>
      </c>
      <c r="O33" s="100">
        <f t="shared" si="3"/>
        <v>0</v>
      </c>
      <c r="P33" s="100">
        <f t="shared" si="3"/>
        <v>0</v>
      </c>
      <c r="Q33" s="99">
        <f t="shared" si="3"/>
        <v>17</v>
      </c>
      <c r="R33" s="101">
        <f t="shared" si="1"/>
        <v>-1</v>
      </c>
      <c r="S33" s="1"/>
    </row>
    <row r="34" spans="2:19" ht="16.95" customHeight="1" x14ac:dyDescent="0.3">
      <c r="C34" s="3" t="s">
        <v>17</v>
      </c>
      <c r="D34" s="3"/>
      <c r="E34" s="3" t="s">
        <v>17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R34" s="8"/>
    </row>
    <row r="35" spans="2:19" ht="15.6" x14ac:dyDescent="0.3">
      <c r="B35" s="2"/>
    </row>
    <row r="36" spans="2:19" ht="15.6" x14ac:dyDescent="0.3">
      <c r="B36" s="2" t="s">
        <v>55</v>
      </c>
    </row>
    <row r="38" spans="2:19" ht="15.6" x14ac:dyDescent="0.3">
      <c r="B38" s="85">
        <f>SUM(C38/C40)</f>
        <v>0.74285714285714288</v>
      </c>
      <c r="C38" s="43">
        <f>SUM(C32)</f>
        <v>52</v>
      </c>
      <c r="D38" s="43" t="s">
        <v>59</v>
      </c>
      <c r="E38" s="85">
        <f>SUM(F38/F40)</f>
        <v>0.75714285714285712</v>
      </c>
      <c r="F38" s="86">
        <f>SUM(Q32)</f>
        <v>53</v>
      </c>
      <c r="G38" s="58"/>
    </row>
    <row r="39" spans="2:19" ht="15.6" x14ac:dyDescent="0.3">
      <c r="B39" s="85">
        <f>SUM(C39/C40)</f>
        <v>0.25714285714285712</v>
      </c>
      <c r="C39" s="43">
        <f>SUM(C33)</f>
        <v>18</v>
      </c>
      <c r="D39" s="43" t="s">
        <v>58</v>
      </c>
      <c r="E39" s="85">
        <f>SUM(F39/F40)</f>
        <v>0.24285714285714285</v>
      </c>
      <c r="F39" s="86">
        <f>SUM(Q33)</f>
        <v>17</v>
      </c>
      <c r="G39" s="58"/>
    </row>
    <row r="40" spans="2:19" x14ac:dyDescent="0.3">
      <c r="C40" s="58">
        <f>SUM(C38:C39)</f>
        <v>70</v>
      </c>
      <c r="F40" s="58">
        <f>SUM(F38:F39)</f>
        <v>70</v>
      </c>
    </row>
    <row r="47" spans="2:19" x14ac:dyDescent="0.3">
      <c r="D47" s="61"/>
      <c r="E47" s="61"/>
      <c r="F47" s="61"/>
    </row>
    <row r="48" spans="2:19" x14ac:dyDescent="0.3">
      <c r="D48" s="61"/>
      <c r="E48" s="61"/>
      <c r="F48" s="61"/>
    </row>
    <row r="49" spans="4:6" x14ac:dyDescent="0.3">
      <c r="D49" s="61"/>
      <c r="E49" s="61"/>
      <c r="F49" s="61"/>
    </row>
    <row r="50" spans="4:6" x14ac:dyDescent="0.3">
      <c r="D50" s="61"/>
      <c r="E50" s="61"/>
    </row>
    <row r="51" spans="4:6" x14ac:dyDescent="0.3">
      <c r="D51" s="61"/>
    </row>
    <row r="52" spans="4:6" x14ac:dyDescent="0.3">
      <c r="D52" s="61"/>
    </row>
    <row r="53" spans="4:6" x14ac:dyDescent="0.3">
      <c r="D53" s="61"/>
    </row>
    <row r="54" spans="4:6" x14ac:dyDescent="0.3">
      <c r="D54" s="61"/>
    </row>
    <row r="55" spans="4:6" x14ac:dyDescent="0.3">
      <c r="D55" s="61"/>
    </row>
    <row r="56" spans="4:6" x14ac:dyDescent="0.3">
      <c r="D56" s="61"/>
    </row>
    <row r="57" spans="4:6" x14ac:dyDescent="0.3">
      <c r="D57" s="61"/>
    </row>
    <row r="58" spans="4:6" x14ac:dyDescent="0.3">
      <c r="D58" s="61"/>
    </row>
    <row r="59" spans="4:6" x14ac:dyDescent="0.3">
      <c r="D59" s="61"/>
    </row>
    <row r="60" spans="4:6" x14ac:dyDescent="0.3">
      <c r="D60" s="61"/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7</vt:i4>
      </vt:variant>
    </vt:vector>
  </HeadingPairs>
  <TitlesOfParts>
    <vt:vector size="7" baseType="lpstr">
      <vt:lpstr>Koko Suomi</vt:lpstr>
      <vt:lpstr>2025-26 jäsenet</vt:lpstr>
      <vt:lpstr>Uusia jäs</vt:lpstr>
      <vt:lpstr>Jäsenmäärä kuva</vt:lpstr>
      <vt:lpstr>Klubeja</vt:lpstr>
      <vt:lpstr>Kokojakauma</vt:lpstr>
      <vt:lpstr>Pienet ja isot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Harri</dc:creator>
  <cp:lastModifiedBy>Sirkka Sainio</cp:lastModifiedBy>
  <cp:lastPrinted>2025-11-11T16:29:13Z</cp:lastPrinted>
  <dcterms:created xsi:type="dcterms:W3CDTF">2018-06-02T09:51:01Z</dcterms:created>
  <dcterms:modified xsi:type="dcterms:W3CDTF">2026-03-14T12:36:26Z</dcterms:modified>
</cp:coreProperties>
</file>